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DeTrabalho"/>
  <mc:AlternateContent xmlns:mc="http://schemas.openxmlformats.org/markup-compatibility/2006">
    <mc:Choice Requires="x15">
      <x15ac:absPath xmlns:x15ac="http://schemas.microsoft.com/office/spreadsheetml/2010/11/ac" url="Z:\Licitação\Arquivos compartilhados\Licitações 2022\Obras\Tomada de Preços 19-2022 - Contratação de empresa para a reforma do Parque Ecológico\"/>
    </mc:Choice>
  </mc:AlternateContent>
  <bookViews>
    <workbookView xWindow="-120" yWindow="-120" windowWidth="29040" windowHeight="15840" activeTab="5"/>
  </bookViews>
  <sheets>
    <sheet name="INFO" sheetId="6" r:id="rId1"/>
    <sheet name="BDI" sheetId="5" r:id="rId2"/>
    <sheet name="PLANILHA" sheetId="4" r:id="rId3"/>
    <sheet name="MEMORIA" sheetId="2" r:id="rId4"/>
    <sheet name="CRONOGRAMA" sheetId="3" r:id="rId5"/>
    <sheet name="COMPOSICOES" sheetId="7" r:id="rId6"/>
    <sheet name="COTACOES" sheetId="8" r:id="rId7"/>
    <sheet name="MAPA BF" sheetId="9" state="hidden" r:id="rId8"/>
  </sheets>
  <externalReferences>
    <externalReference r:id="rId9"/>
    <externalReference r:id="rId10"/>
    <externalReference r:id="rId11"/>
    <externalReference r:id="rId12"/>
    <externalReference r:id="rId13"/>
    <externalReference r:id="rId14"/>
  </externalReferences>
  <definedNames>
    <definedName name="_xlnm._FilterDatabase" localSheetId="1" hidden="1">BDI!$J$8:$T$102</definedName>
    <definedName name="_xlnm._FilterDatabase" localSheetId="5" hidden="1">COMPOSICOES!$A$12:$M$213</definedName>
    <definedName name="_xlnm._FilterDatabase" localSheetId="6" hidden="1">COTACOES!$A$13:$I$331</definedName>
    <definedName name="_xlnm._FilterDatabase" localSheetId="4" hidden="1">CRONOGRAMA!$C$7:$BX$79</definedName>
    <definedName name="_xlnm._FilterDatabase" localSheetId="3" hidden="1">MEMORIA!$A$12:$G$1514</definedName>
    <definedName name="_xlnm._FilterDatabase" localSheetId="2" hidden="1">PLANILHA!$A$12:$L$1515</definedName>
    <definedName name="_xlnm.Print_Area" localSheetId="1">BDI!$K$1:$T$51</definedName>
    <definedName name="_xlnm.Print_Area" localSheetId="5">COMPOSICOES!$B$1:$L$213</definedName>
    <definedName name="_xlnm.Print_Area" localSheetId="6">COTACOES!$B$1:$I$331</definedName>
    <definedName name="_xlnm.Print_Area" localSheetId="4">CRONOGRAMA!$B$1:$P$91</definedName>
    <definedName name="_xlnm.Print_Area" localSheetId="0">INFO!$A$1:$B$32</definedName>
    <definedName name="_xlnm.Print_Area" localSheetId="7">'MAPA BF'!$A$1:$K$69</definedName>
    <definedName name="_xlnm.Print_Area" localSheetId="3">MEMORIA!$B$1:$F$1514</definedName>
    <definedName name="_xlnm.Print_Area" localSheetId="2">PLANILHA!$B$1:$K$1515</definedName>
    <definedName name="BASE_CPOS_I">[1]REFERÊNCIAS!#REF!</definedName>
    <definedName name="BASE_CPOS_SERV">[1]REFERÊNCIAS!#REF!</definedName>
    <definedName name="BASE_EDIF" localSheetId="5">[1]REFERÊNCIAS!$C$10</definedName>
    <definedName name="BASE_EDIF" localSheetId="6">[1]REFERÊNCIAS!$C$10</definedName>
    <definedName name="BASE_EDIF">[2]REFERÊNCIAS!$C$10</definedName>
    <definedName name="BASE_SINAPI" localSheetId="5">[1]REFERÊNCIAS!$C$8</definedName>
    <definedName name="BASE_SINAPI" localSheetId="6">[1]REFERÊNCIAS!$C$8</definedName>
    <definedName name="BASE_SINAPI">[2]REFERÊNCIAS!$C$8</definedName>
    <definedName name="BASE_TCPO">[1]REFERÊNCIAS!#REF!</definedName>
    <definedName name="BDI">[1]REFERÊNCIAS!$B$4</definedName>
    <definedName name="brasao">INDEX(INFO!$B$47:$D$76,INFO!$F$47,3)</definedName>
    <definedName name="BuiltIn_Print_Area">#REF!</definedName>
    <definedName name="BuiltIn_Print_Area___0">#REF!</definedName>
    <definedName name="BuiltIn_Print_Titles">#REF!</definedName>
    <definedName name="BuiltIn_Print_Titles___0">#REF!</definedName>
    <definedName name="CUSTOS_ANALITICO">[1]REFERÊNCIAS!$D$8</definedName>
    <definedName name="DATA_LICIT">#REF!</definedName>
    <definedName name="DESONERACAO" hidden="1">IF(OR(Import.Desoneracao="DESONERADO",Import.Desoneracao="SIM"),"SIM","NÃO")</definedName>
    <definedName name="EMPR_VENCEDORA">#REF!</definedName>
    <definedName name="execução" localSheetId="5">[3]INFO!$D$22:$D$23</definedName>
    <definedName name="execução" localSheetId="6">[3]INFO!$D$22:$D$23</definedName>
    <definedName name="execução" localSheetId="7">[4]INFO!$D$22:$D$23</definedName>
    <definedName name="execução">[5]INFO!$D$22:$D$23</definedName>
    <definedName name="Import.Desoneracao" hidden="1">OFFSET([6]DADOS!$G$18,0,-1)</definedName>
    <definedName name="Import.RespOrçamento" hidden="1">[6]DADOS!$F$22:$F$24</definedName>
    <definedName name="LISTA_SECRETARIAS">'[1]DADOS E VALIDAÇÕES (ocultar)'!$A$14:$A$29</definedName>
    <definedName name="LOCAL" localSheetId="5">[1]DADOS!$B$3</definedName>
    <definedName name="LOCAL" localSheetId="6">[1]DADOS!$B$3</definedName>
    <definedName name="LOCAL">[2]DADOS!$B$3</definedName>
    <definedName name="NUM_PROC_LIC">#REF!</definedName>
    <definedName name="OBJETO" localSheetId="5">[1]DADOS!$B$2</definedName>
    <definedName name="OBJETO" localSheetId="6">[1]DADOS!$B$2</definedName>
    <definedName name="OBJETO">[2]DADOS!$B$2</definedName>
    <definedName name="PLAN_COMP_SINAPI">[1]REFERÊNCIAS!$E$8</definedName>
    <definedName name="PLAN_INS_CPOS">[1]REFERÊNCIAS!#REF!</definedName>
    <definedName name="PLAN_INS_SINAPI">[1]REFERÊNCIAS!$E$9</definedName>
    <definedName name="PLAN_SERV_CPOS">[1]REFERÊNCIAS!#REF!</definedName>
    <definedName name="PRECOS_INS_CPOS">[1]REFERÊNCIAS!#REF!</definedName>
    <definedName name="PRECOS_INSUMOS">[1]REFERÊNCIAS!$D$9</definedName>
    <definedName name="PRECOS_SERV_CPOS">[1]REFERÊNCIAS!#REF!</definedName>
    <definedName name="previdenciário" localSheetId="5">[3]INFO!$E$22:$E$23</definedName>
    <definedName name="previdenciário" localSheetId="6">[3]INFO!$E$22:$E$23</definedName>
    <definedName name="previdenciário" localSheetId="7">[4]INFO!$E$22:$E$23</definedName>
    <definedName name="previdenciário">[5]INFO!$E$22:$E$23</definedName>
    <definedName name="Print_Area" localSheetId="1">BDI!$K$2:$T$51</definedName>
    <definedName name="Print_Area" localSheetId="0">INFO!$A$1:$B$27</definedName>
    <definedName name="REFERÊNCIA_CAD" localSheetId="5">[1]DADOS!$B$11</definedName>
    <definedName name="REFERÊNCIA_CAD" localSheetId="6">[1]DADOS!$B$11</definedName>
    <definedName name="REFERÊNCIA_CAD">[2]DADOS!$B$11</definedName>
    <definedName name="REVISÃO" localSheetId="5">[1]DADOS!$B$10</definedName>
    <definedName name="REVISÃO" localSheetId="6">[1]DADOS!$B$10</definedName>
    <definedName name="REVISÃO">[2]DADOS!$B$10</definedName>
    <definedName name="Sigilo">'[1]DADOS E VALIDAÇÕES (ocultar)'!$A$2:$A$5</definedName>
    <definedName name="TIPO_LIC">'[1]DADOS E VALIDAÇÕES (ocultar)'!$A$8:$A$11</definedName>
    <definedName name="tipoobra" localSheetId="5">[1]BDI!$N$39:$N$45</definedName>
    <definedName name="tipoobra" localSheetId="6">[1]BDI!$N$39:$N$45</definedName>
    <definedName name="tipoobra" localSheetId="0">'[5]BDI 1'!$N$40:$N$46</definedName>
    <definedName name="tipoobra" localSheetId="7">'[4]BDI 1'!$N$39:$N$45</definedName>
    <definedName name="tipoobra">BDI!$W$38:$W$44</definedName>
    <definedName name="TipoOrçamento">"BASE"</definedName>
    <definedName name="_xlnm.Print_Titles" localSheetId="5">COMPOSICOES!$1:$12</definedName>
    <definedName name="_xlnm.Print_Titles" localSheetId="6">COTACOES!$1:$13</definedName>
    <definedName name="_xlnm.Print_Titles" localSheetId="3">MEMORIA!$1:$12</definedName>
    <definedName name="_xlnm.Print_Titles" localSheetId="2">PLANILHA!$1:$12</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3" i="8" l="1"/>
  <c r="E10" i="3"/>
  <c r="G10" i="3"/>
  <c r="I10" i="3"/>
  <c r="K10" i="3"/>
  <c r="M10" i="3"/>
  <c r="O10" i="3"/>
  <c r="Q10" i="3"/>
  <c r="S10" i="3"/>
  <c r="U10" i="3"/>
  <c r="W10" i="3"/>
  <c r="Y10" i="3"/>
  <c r="AA10" i="3"/>
  <c r="E12" i="3"/>
  <c r="G12" i="3"/>
  <c r="I12" i="3"/>
  <c r="K12" i="3"/>
  <c r="M12" i="3"/>
  <c r="O12" i="3"/>
  <c r="Q12" i="3"/>
  <c r="S12" i="3"/>
  <c r="U12" i="3"/>
  <c r="W12" i="3"/>
  <c r="Y12" i="3"/>
  <c r="AA12" i="3"/>
  <c r="E14" i="3"/>
  <c r="G14" i="3"/>
  <c r="I14" i="3"/>
  <c r="K14" i="3"/>
  <c r="M14" i="3"/>
  <c r="O14" i="3"/>
  <c r="Q14" i="3"/>
  <c r="S14" i="3"/>
  <c r="U14" i="3"/>
  <c r="W14" i="3"/>
  <c r="Y14" i="3"/>
  <c r="AA14" i="3"/>
  <c r="E16" i="3"/>
  <c r="G16" i="3"/>
  <c r="I16" i="3"/>
  <c r="K16" i="3"/>
  <c r="M16" i="3"/>
  <c r="O16" i="3"/>
  <c r="Q16" i="3"/>
  <c r="S16" i="3"/>
  <c r="U16" i="3"/>
  <c r="W16" i="3"/>
  <c r="Y16" i="3"/>
  <c r="AA16" i="3"/>
  <c r="E18" i="3"/>
  <c r="G18" i="3"/>
  <c r="I18" i="3"/>
  <c r="K18" i="3"/>
  <c r="M18" i="3"/>
  <c r="O18" i="3"/>
  <c r="Q18" i="3"/>
  <c r="S18" i="3"/>
  <c r="U18" i="3"/>
  <c r="W18" i="3"/>
  <c r="Y18" i="3"/>
  <c r="AA18" i="3"/>
  <c r="E20" i="3"/>
  <c r="G20" i="3"/>
  <c r="I20" i="3"/>
  <c r="K20" i="3"/>
  <c r="M20" i="3"/>
  <c r="O20" i="3"/>
  <c r="Q20" i="3"/>
  <c r="S20" i="3"/>
  <c r="U20" i="3"/>
  <c r="W20" i="3"/>
  <c r="Y20" i="3"/>
  <c r="AA20" i="3"/>
  <c r="E22" i="3"/>
  <c r="G22" i="3"/>
  <c r="I22" i="3"/>
  <c r="K22" i="3"/>
  <c r="M22" i="3"/>
  <c r="O22" i="3"/>
  <c r="Q22" i="3"/>
  <c r="S22" i="3"/>
  <c r="U22" i="3"/>
  <c r="W22" i="3"/>
  <c r="Y22" i="3"/>
  <c r="AA22" i="3"/>
  <c r="E24" i="3"/>
  <c r="G24" i="3"/>
  <c r="I24" i="3"/>
  <c r="K24" i="3"/>
  <c r="M24" i="3"/>
  <c r="O24" i="3"/>
  <c r="Q24" i="3"/>
  <c r="S24" i="3"/>
  <c r="U24" i="3"/>
  <c r="W24" i="3"/>
  <c r="Y24" i="3"/>
  <c r="AA24" i="3"/>
  <c r="E26" i="3"/>
  <c r="G26" i="3"/>
  <c r="I26" i="3"/>
  <c r="K26" i="3"/>
  <c r="M26" i="3"/>
  <c r="O26" i="3"/>
  <c r="Q26" i="3"/>
  <c r="S26" i="3"/>
  <c r="U26" i="3"/>
  <c r="W26" i="3"/>
  <c r="Y26" i="3"/>
  <c r="AA26" i="3"/>
  <c r="E28" i="3"/>
  <c r="G28" i="3"/>
  <c r="I28" i="3"/>
  <c r="K28" i="3"/>
  <c r="M28" i="3"/>
  <c r="O28" i="3"/>
  <c r="Q28" i="3"/>
  <c r="S28" i="3"/>
  <c r="U28" i="3"/>
  <c r="W28" i="3"/>
  <c r="Y28" i="3"/>
  <c r="AA28" i="3"/>
  <c r="E30" i="3"/>
  <c r="G30" i="3"/>
  <c r="I30" i="3"/>
  <c r="K30" i="3"/>
  <c r="M30" i="3"/>
  <c r="O30" i="3"/>
  <c r="Q30" i="3"/>
  <c r="S30" i="3"/>
  <c r="U30" i="3"/>
  <c r="W30" i="3"/>
  <c r="Y30" i="3"/>
  <c r="AA30" i="3"/>
  <c r="E32" i="3"/>
  <c r="G32" i="3"/>
  <c r="I32" i="3"/>
  <c r="K32" i="3"/>
  <c r="M32" i="3"/>
  <c r="O32" i="3"/>
  <c r="Q32" i="3"/>
  <c r="S32" i="3"/>
  <c r="U32" i="3"/>
  <c r="W32" i="3"/>
  <c r="Y32" i="3"/>
  <c r="AA32" i="3"/>
  <c r="E34" i="3"/>
  <c r="G34" i="3"/>
  <c r="I34" i="3"/>
  <c r="K34" i="3"/>
  <c r="M34" i="3"/>
  <c r="O34" i="3"/>
  <c r="Q34" i="3"/>
  <c r="S34" i="3"/>
  <c r="U34" i="3"/>
  <c r="W34" i="3"/>
  <c r="Y34" i="3"/>
  <c r="AA34" i="3"/>
  <c r="E36" i="3"/>
  <c r="G36" i="3"/>
  <c r="I36" i="3"/>
  <c r="K36" i="3"/>
  <c r="M36" i="3"/>
  <c r="O36" i="3"/>
  <c r="Q36" i="3"/>
  <c r="S36" i="3"/>
  <c r="U36" i="3"/>
  <c r="W36" i="3"/>
  <c r="Y36" i="3"/>
  <c r="AA36" i="3"/>
  <c r="E38" i="3"/>
  <c r="G38" i="3"/>
  <c r="I38" i="3"/>
  <c r="K38" i="3"/>
  <c r="M38" i="3"/>
  <c r="O38" i="3"/>
  <c r="Q38" i="3"/>
  <c r="S38" i="3"/>
  <c r="U38" i="3"/>
  <c r="W38" i="3"/>
  <c r="Y38" i="3"/>
  <c r="AA38" i="3"/>
  <c r="E40" i="3"/>
  <c r="G40" i="3"/>
  <c r="I40" i="3"/>
  <c r="K40" i="3"/>
  <c r="M40" i="3"/>
  <c r="O40" i="3"/>
  <c r="Q40" i="3"/>
  <c r="S40" i="3"/>
  <c r="U40" i="3"/>
  <c r="W40" i="3"/>
  <c r="Y40" i="3"/>
  <c r="AA40" i="3"/>
  <c r="E42" i="3"/>
  <c r="G42" i="3"/>
  <c r="I42" i="3"/>
  <c r="K42" i="3"/>
  <c r="M42" i="3"/>
  <c r="O42" i="3"/>
  <c r="Q42" i="3"/>
  <c r="S42" i="3"/>
  <c r="U42" i="3"/>
  <c r="W42" i="3"/>
  <c r="Y42" i="3"/>
  <c r="AA42" i="3"/>
  <c r="E44" i="3"/>
  <c r="G44" i="3"/>
  <c r="I44" i="3"/>
  <c r="K44" i="3"/>
  <c r="M44" i="3"/>
  <c r="O44" i="3"/>
  <c r="Q44" i="3"/>
  <c r="S44" i="3"/>
  <c r="U44" i="3"/>
  <c r="W44" i="3"/>
  <c r="Y44" i="3"/>
  <c r="AA44" i="3"/>
  <c r="E46" i="3"/>
  <c r="G46" i="3"/>
  <c r="I46" i="3"/>
  <c r="K46" i="3"/>
  <c r="M46" i="3"/>
  <c r="O46" i="3"/>
  <c r="Q46" i="3"/>
  <c r="S46" i="3"/>
  <c r="U46" i="3"/>
  <c r="W46" i="3"/>
  <c r="Y46" i="3"/>
  <c r="AA46" i="3"/>
  <c r="E48" i="3"/>
  <c r="G48" i="3"/>
  <c r="I48" i="3"/>
  <c r="K48" i="3"/>
  <c r="M48" i="3"/>
  <c r="O48" i="3"/>
  <c r="Q48" i="3"/>
  <c r="S48" i="3"/>
  <c r="U48" i="3"/>
  <c r="W48" i="3"/>
  <c r="Y48" i="3"/>
  <c r="AA48" i="3"/>
  <c r="E50" i="3"/>
  <c r="G50" i="3"/>
  <c r="I50" i="3"/>
  <c r="K50" i="3"/>
  <c r="M50" i="3"/>
  <c r="O50" i="3"/>
  <c r="Q50" i="3"/>
  <c r="S50" i="3"/>
  <c r="U50" i="3"/>
  <c r="W50" i="3"/>
  <c r="Y50" i="3"/>
  <c r="AA50" i="3"/>
  <c r="E52" i="3"/>
  <c r="G52" i="3"/>
  <c r="I52" i="3"/>
  <c r="K52" i="3"/>
  <c r="M52" i="3"/>
  <c r="O52" i="3"/>
  <c r="Q52" i="3"/>
  <c r="S52" i="3"/>
  <c r="U52" i="3"/>
  <c r="W52" i="3"/>
  <c r="Y52" i="3"/>
  <c r="AA52" i="3"/>
  <c r="AB80" i="5" l="1"/>
  <c r="AA80" i="5"/>
  <c r="Z80" i="5"/>
  <c r="AB29" i="5"/>
  <c r="AA29" i="5"/>
  <c r="Z29" i="5"/>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13" i="7"/>
  <c r="D213" i="7"/>
  <c r="D211" i="7"/>
  <c r="F31" i="8"/>
  <c r="A31" i="8"/>
  <c r="A37" i="8" s="1"/>
  <c r="F39" i="8"/>
  <c r="A39" i="8"/>
  <c r="A38" i="8" s="1"/>
  <c r="F47" i="8"/>
  <c r="A47" i="8"/>
  <c r="A53" i="8" s="1"/>
  <c r="F55" i="8"/>
  <c r="A55" i="8"/>
  <c r="A56" i="8" s="1"/>
  <c r="F63" i="8"/>
  <c r="A63" i="8"/>
  <c r="A69" i="8" s="1"/>
  <c r="F71" i="8"/>
  <c r="A71" i="8"/>
  <c r="A77" i="8" s="1"/>
  <c r="F79" i="8"/>
  <c r="A79" i="8"/>
  <c r="A85" i="8" s="1"/>
  <c r="F87" i="8"/>
  <c r="A87" i="8"/>
  <c r="A92" i="8" s="1"/>
  <c r="F95" i="8"/>
  <c r="A95" i="8"/>
  <c r="A94" i="8" s="1"/>
  <c r="F103" i="8"/>
  <c r="A103" i="8"/>
  <c r="A109" i="8" s="1"/>
  <c r="F111" i="8"/>
  <c r="A111" i="8"/>
  <c r="A112" i="8" s="1"/>
  <c r="F119" i="8"/>
  <c r="A119" i="8"/>
  <c r="A125" i="8" s="1"/>
  <c r="F127" i="8"/>
  <c r="A127" i="8"/>
  <c r="A126" i="8" s="1"/>
  <c r="F135" i="8"/>
  <c r="A135" i="8"/>
  <c r="A141" i="8" s="1"/>
  <c r="F143" i="8"/>
  <c r="A143" i="8"/>
  <c r="A147" i="8" s="1"/>
  <c r="F151" i="8"/>
  <c r="A151" i="8"/>
  <c r="A153" i="8" s="1"/>
  <c r="F159" i="8"/>
  <c r="A159" i="8"/>
  <c r="A165" i="8" s="1"/>
  <c r="F167" i="8"/>
  <c r="A167" i="8"/>
  <c r="A166" i="8" s="1"/>
  <c r="F175" i="8"/>
  <c r="A175" i="8"/>
  <c r="A181" i="8" s="1"/>
  <c r="F183" i="8"/>
  <c r="A183" i="8"/>
  <c r="A184" i="8" s="1"/>
  <c r="F191" i="8"/>
  <c r="A191" i="8"/>
  <c r="A197" i="8" s="1"/>
  <c r="F199" i="8"/>
  <c r="A199" i="8"/>
  <c r="A201" i="8" s="1"/>
  <c r="F207" i="8"/>
  <c r="A207" i="8"/>
  <c r="A213" i="8" s="1"/>
  <c r="F215" i="8"/>
  <c r="A215" i="8"/>
  <c r="A220" i="8" s="1"/>
  <c r="F223" i="8"/>
  <c r="A223" i="8"/>
  <c r="A222" i="8" s="1"/>
  <c r="F231" i="8"/>
  <c r="A231" i="8"/>
  <c r="A237" i="8" s="1"/>
  <c r="F239" i="8"/>
  <c r="A239" i="8"/>
  <c r="A238" i="8" s="1"/>
  <c r="F247" i="8"/>
  <c r="A247" i="8"/>
  <c r="A253" i="8" s="1"/>
  <c r="F255" i="8"/>
  <c r="A255" i="8"/>
  <c r="A256" i="8" s="1"/>
  <c r="F263" i="8"/>
  <c r="A263" i="8"/>
  <c r="A269" i="8" s="1"/>
  <c r="F271" i="8"/>
  <c r="A271" i="8"/>
  <c r="A277" i="8" s="1"/>
  <c r="F279" i="8"/>
  <c r="A279" i="8"/>
  <c r="A285" i="8" s="1"/>
  <c r="F287" i="8"/>
  <c r="A287" i="8"/>
  <c r="A293" i="8" s="1"/>
  <c r="F295" i="8"/>
  <c r="A295" i="8"/>
  <c r="A301" i="8" s="1"/>
  <c r="F303" i="8"/>
  <c r="A303" i="8"/>
  <c r="A309" i="8" s="1"/>
  <c r="F311" i="8"/>
  <c r="A311" i="8"/>
  <c r="A317" i="8" s="1"/>
  <c r="A23" i="8"/>
  <c r="A29" i="8" s="1"/>
  <c r="A15" i="8"/>
  <c r="A14" i="8" s="1"/>
  <c r="F15" i="8"/>
  <c r="I7" i="8"/>
  <c r="H7" i="8"/>
  <c r="G7" i="8"/>
  <c r="I6" i="8"/>
  <c r="H6" i="8"/>
  <c r="G6" i="8"/>
  <c r="I5" i="8"/>
  <c r="H5" i="8"/>
  <c r="G5" i="8"/>
  <c r="H2" i="8"/>
  <c r="L7" i="7"/>
  <c r="L6" i="7"/>
  <c r="L5" i="7"/>
  <c r="K2" i="7"/>
  <c r="J7" i="7"/>
  <c r="J6" i="7"/>
  <c r="J5" i="7"/>
  <c r="A93" i="8" l="1"/>
  <c r="A246" i="8"/>
  <c r="A260" i="8"/>
  <c r="A261" i="8"/>
  <c r="A116" i="8"/>
  <c r="A171" i="8"/>
  <c r="A113" i="8"/>
  <c r="A202" i="8"/>
  <c r="A59" i="8"/>
  <c r="A61" i="8"/>
  <c r="A205" i="8"/>
  <c r="A158" i="8"/>
  <c r="A208" i="8"/>
  <c r="A172" i="8"/>
  <c r="A114" i="8"/>
  <c r="A60" i="8"/>
  <c r="A214" i="8"/>
  <c r="A30" i="8"/>
  <c r="A198" i="8"/>
  <c r="A203" i="8"/>
  <c r="A204" i="8"/>
  <c r="A221" i="8"/>
  <c r="A206" i="8"/>
  <c r="A70" i="8"/>
  <c r="A240" i="8"/>
  <c r="A173" i="8"/>
  <c r="A115" i="8"/>
  <c r="A185" i="8"/>
  <c r="A128" i="8"/>
  <c r="A72" i="8"/>
  <c r="A242" i="8"/>
  <c r="A129" i="8"/>
  <c r="A117" i="8"/>
  <c r="A73" i="8"/>
  <c r="A74" i="8"/>
  <c r="A186" i="8"/>
  <c r="A187" i="8"/>
  <c r="A130" i="8"/>
  <c r="A244" i="8"/>
  <c r="A188" i="8"/>
  <c r="A150" i="8"/>
  <c r="A131" i="8"/>
  <c r="A75" i="8"/>
  <c r="A257" i="8"/>
  <c r="A245" i="8"/>
  <c r="A189" i="8"/>
  <c r="A132" i="8"/>
  <c r="A76" i="8"/>
  <c r="A40" i="8"/>
  <c r="A258" i="8"/>
  <c r="A200" i="8"/>
  <c r="A174" i="8"/>
  <c r="A133" i="8"/>
  <c r="A41" i="8"/>
  <c r="A241" i="8"/>
  <c r="A243" i="8"/>
  <c r="A259" i="8"/>
  <c r="A142" i="8"/>
  <c r="A118" i="8"/>
  <c r="A62" i="8"/>
  <c r="A42" i="8"/>
  <c r="A43" i="8"/>
  <c r="A44" i="8"/>
  <c r="A145" i="8"/>
  <c r="A110" i="8"/>
  <c r="A78" i="8"/>
  <c r="A45" i="8"/>
  <c r="A168" i="8"/>
  <c r="A148" i="8"/>
  <c r="A190" i="8"/>
  <c r="A169" i="8"/>
  <c r="A149" i="8"/>
  <c r="A57" i="8"/>
  <c r="A218" i="8"/>
  <c r="A170" i="8"/>
  <c r="A80" i="8"/>
  <c r="A58" i="8"/>
  <c r="A262" i="8"/>
  <c r="A224" i="8"/>
  <c r="A134" i="8"/>
  <c r="A96" i="8"/>
  <c r="A152" i="8"/>
  <c r="A264" i="8"/>
  <c r="A227" i="8"/>
  <c r="A209" i="8"/>
  <c r="A154" i="8"/>
  <c r="A136" i="8"/>
  <c r="A99" i="8"/>
  <c r="A81" i="8"/>
  <c r="A46" i="8"/>
  <c r="A265" i="8"/>
  <c r="A230" i="8"/>
  <c r="A228" i="8"/>
  <c r="A210" i="8"/>
  <c r="A192" i="8"/>
  <c r="A155" i="8"/>
  <c r="A137" i="8"/>
  <c r="A102" i="8"/>
  <c r="A100" i="8"/>
  <c r="A82" i="8"/>
  <c r="A64" i="8"/>
  <c r="A266" i="8"/>
  <c r="A248" i="8"/>
  <c r="A229" i="8"/>
  <c r="A211" i="8"/>
  <c r="A193" i="8"/>
  <c r="A156" i="8"/>
  <c r="A138" i="8"/>
  <c r="A120" i="8"/>
  <c r="A101" i="8"/>
  <c r="A83" i="8"/>
  <c r="A65" i="8"/>
  <c r="A267" i="8"/>
  <c r="A249" i="8"/>
  <c r="A212" i="8"/>
  <c r="A194" i="8"/>
  <c r="A176" i="8"/>
  <c r="A157" i="8"/>
  <c r="A139" i="8"/>
  <c r="A121" i="8"/>
  <c r="A86" i="8"/>
  <c r="A84" i="8"/>
  <c r="A66" i="8"/>
  <c r="A48" i="8"/>
  <c r="A268" i="8"/>
  <c r="A250" i="8"/>
  <c r="A232" i="8"/>
  <c r="A195" i="8"/>
  <c r="A177" i="8"/>
  <c r="A140" i="8"/>
  <c r="A122" i="8"/>
  <c r="A104" i="8"/>
  <c r="A67" i="8"/>
  <c r="A49" i="8"/>
  <c r="A98" i="8"/>
  <c r="A251" i="8"/>
  <c r="A233" i="8"/>
  <c r="A196" i="8"/>
  <c r="A178" i="8"/>
  <c r="A160" i="8"/>
  <c r="A123" i="8"/>
  <c r="A105" i="8"/>
  <c r="A68" i="8"/>
  <c r="A50" i="8"/>
  <c r="A32" i="8"/>
  <c r="A226" i="8"/>
  <c r="A254" i="8"/>
  <c r="A252" i="8"/>
  <c r="A234" i="8"/>
  <c r="A216" i="8"/>
  <c r="A179" i="8"/>
  <c r="A161" i="8"/>
  <c r="A124" i="8"/>
  <c r="A106" i="8"/>
  <c r="A88" i="8"/>
  <c r="A51" i="8"/>
  <c r="A33" i="8"/>
  <c r="A225" i="8"/>
  <c r="A235" i="8"/>
  <c r="A217" i="8"/>
  <c r="A182" i="8"/>
  <c r="A180" i="8"/>
  <c r="A162" i="8"/>
  <c r="A144" i="8"/>
  <c r="A107" i="8"/>
  <c r="A89" i="8"/>
  <c r="A54" i="8"/>
  <c r="A52" i="8"/>
  <c r="A34" i="8"/>
  <c r="A236" i="8"/>
  <c r="A163" i="8"/>
  <c r="A108" i="8"/>
  <c r="A90" i="8"/>
  <c r="A35" i="8"/>
  <c r="A219" i="8"/>
  <c r="A164" i="8"/>
  <c r="A146" i="8"/>
  <c r="A91" i="8"/>
  <c r="A36" i="8"/>
  <c r="A97" i="8"/>
  <c r="A270" i="8"/>
  <c r="A272" i="8"/>
  <c r="A273" i="8"/>
  <c r="A274" i="8"/>
  <c r="A275" i="8"/>
  <c r="A276" i="8"/>
  <c r="A278" i="8"/>
  <c r="A280" i="8"/>
  <c r="A281" i="8"/>
  <c r="A282" i="8"/>
  <c r="A283" i="8"/>
  <c r="A284" i="8"/>
  <c r="A286" i="8"/>
  <c r="A288" i="8"/>
  <c r="A289" i="8"/>
  <c r="A290" i="8"/>
  <c r="A291" i="8"/>
  <c r="A292" i="8"/>
  <c r="A306" i="8"/>
  <c r="A294" i="8"/>
  <c r="A296" i="8"/>
  <c r="A297" i="8"/>
  <c r="A298" i="8"/>
  <c r="A299" i="8"/>
  <c r="A300" i="8"/>
  <c r="A302" i="8"/>
  <c r="A304" i="8"/>
  <c r="A305" i="8"/>
  <c r="A307" i="8"/>
  <c r="A308" i="8"/>
  <c r="A310" i="8"/>
  <c r="A312" i="8"/>
  <c r="A313" i="8"/>
  <c r="A314" i="8"/>
  <c r="A315" i="8"/>
  <c r="A316" i="8"/>
  <c r="A22" i="8"/>
  <c r="A24" i="8"/>
  <c r="A25" i="8"/>
  <c r="A26" i="8"/>
  <c r="A27" i="8"/>
  <c r="A28" i="8"/>
  <c r="A16" i="8"/>
  <c r="A17" i="8"/>
  <c r="A18" i="8"/>
  <c r="A19" i="8"/>
  <c r="A20" i="8"/>
  <c r="A21" i="8"/>
  <c r="A14" i="7" l="1"/>
  <c r="A17" i="7"/>
  <c r="M202" i="7"/>
  <c r="A186" i="7"/>
  <c r="A187" i="7"/>
  <c r="A188" i="7"/>
  <c r="A189" i="7"/>
  <c r="A190" i="7"/>
  <c r="A191" i="7"/>
  <c r="A192" i="7"/>
  <c r="A193" i="7"/>
  <c r="A194" i="7"/>
  <c r="A195" i="7"/>
  <c r="A196" i="7"/>
  <c r="A197" i="7"/>
  <c r="A198" i="7"/>
  <c r="A199" i="7"/>
  <c r="A200" i="7"/>
  <c r="C330" i="8"/>
  <c r="C328" i="8"/>
  <c r="C322" i="8"/>
  <c r="C205" i="7"/>
  <c r="A13" i="7"/>
  <c r="A15" i="7"/>
  <c r="A16"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M12" i="7"/>
  <c r="C6" i="8"/>
  <c r="C5" i="8"/>
  <c r="K7" i="7"/>
  <c r="K6" i="7"/>
  <c r="D6" i="7"/>
  <c r="K5" i="7"/>
  <c r="D5" i="7"/>
  <c r="G9" i="4"/>
  <c r="G8" i="4"/>
  <c r="B21" i="6"/>
  <c r="D212" i="7" s="1"/>
  <c r="B8" i="6"/>
  <c r="G7" i="4"/>
  <c r="G6" i="4"/>
  <c r="E5" i="3"/>
  <c r="E4" i="3"/>
  <c r="C4" i="3"/>
  <c r="C5" i="2"/>
  <c r="C6" i="4"/>
  <c r="C4" i="2"/>
  <c r="C5" i="4"/>
  <c r="C64" i="9"/>
  <c r="C62" i="9"/>
  <c r="K3" i="9"/>
  <c r="F5" i="9"/>
  <c r="F3" i="9"/>
  <c r="B4" i="9"/>
  <c r="B3" i="9"/>
  <c r="A1" i="9"/>
  <c r="C329" i="8" l="1"/>
  <c r="B3" i="6"/>
  <c r="BW78" i="3"/>
  <c r="BW76" i="3"/>
  <c r="BW74" i="3"/>
  <c r="BW72" i="3"/>
  <c r="BW70" i="3"/>
  <c r="BW68" i="3"/>
  <c r="BW66" i="3"/>
  <c r="BW64" i="3"/>
  <c r="BW62" i="3"/>
  <c r="BW60" i="3"/>
  <c r="BW58" i="3"/>
  <c r="BW56" i="3"/>
  <c r="BW54" i="3"/>
  <c r="BW52" i="3"/>
  <c r="BW50" i="3"/>
  <c r="BW48" i="3"/>
  <c r="BW46" i="3"/>
  <c r="BW44" i="3"/>
  <c r="BW42" i="3"/>
  <c r="BW40" i="3"/>
  <c r="BW38" i="3"/>
  <c r="BW36" i="3"/>
  <c r="BW34" i="3"/>
  <c r="BW32" i="3"/>
  <c r="BW30" i="3"/>
  <c r="BW28" i="3"/>
  <c r="BW26" i="3"/>
  <c r="BW24" i="3"/>
  <c r="BW22" i="3"/>
  <c r="BW20" i="3"/>
  <c r="BW18" i="3"/>
  <c r="BW16" i="3"/>
  <c r="BW14" i="3"/>
  <c r="BW12" i="3"/>
  <c r="BW10" i="3"/>
  <c r="BU78" i="3"/>
  <c r="BU76" i="3"/>
  <c r="BU74" i="3"/>
  <c r="BU72" i="3"/>
  <c r="BU70" i="3"/>
  <c r="BU68" i="3"/>
  <c r="BU66" i="3"/>
  <c r="BU64" i="3"/>
  <c r="BU62" i="3"/>
  <c r="BU60" i="3"/>
  <c r="BU58" i="3"/>
  <c r="BU56" i="3"/>
  <c r="BU54" i="3"/>
  <c r="BU52" i="3"/>
  <c r="BU50" i="3"/>
  <c r="BU48" i="3"/>
  <c r="BU46" i="3"/>
  <c r="BU44" i="3"/>
  <c r="BU42" i="3"/>
  <c r="BU40" i="3"/>
  <c r="BU38" i="3"/>
  <c r="BU36" i="3"/>
  <c r="BU34" i="3"/>
  <c r="BU32" i="3"/>
  <c r="BU30" i="3"/>
  <c r="BU28" i="3"/>
  <c r="BU26" i="3"/>
  <c r="BU24" i="3"/>
  <c r="BU22" i="3"/>
  <c r="BU20" i="3"/>
  <c r="BU18" i="3"/>
  <c r="BU16" i="3"/>
  <c r="BU14" i="3"/>
  <c r="BU12" i="3"/>
  <c r="BU10" i="3"/>
  <c r="BS78" i="3"/>
  <c r="BS76" i="3"/>
  <c r="BS74" i="3"/>
  <c r="BS72" i="3"/>
  <c r="BS70" i="3"/>
  <c r="BS68" i="3"/>
  <c r="BS66" i="3"/>
  <c r="BS64" i="3"/>
  <c r="BS62" i="3"/>
  <c r="BS60" i="3"/>
  <c r="BS58" i="3"/>
  <c r="BS56" i="3"/>
  <c r="BS54" i="3"/>
  <c r="BS52" i="3"/>
  <c r="BS50" i="3"/>
  <c r="BS48" i="3"/>
  <c r="BS46" i="3"/>
  <c r="BS44" i="3"/>
  <c r="BS42" i="3"/>
  <c r="BS40" i="3"/>
  <c r="BS38" i="3"/>
  <c r="BS36" i="3"/>
  <c r="BS34" i="3"/>
  <c r="BS32" i="3"/>
  <c r="BS30" i="3"/>
  <c r="BS28" i="3"/>
  <c r="BS26" i="3"/>
  <c r="BS24" i="3"/>
  <c r="BS22" i="3"/>
  <c r="BS20" i="3"/>
  <c r="BS18" i="3"/>
  <c r="BS16" i="3"/>
  <c r="BS14" i="3"/>
  <c r="BS12" i="3"/>
  <c r="BS10" i="3"/>
  <c r="BQ78" i="3"/>
  <c r="BQ76" i="3"/>
  <c r="BQ74" i="3"/>
  <c r="BQ72" i="3"/>
  <c r="BQ70" i="3"/>
  <c r="BQ68" i="3"/>
  <c r="BQ66" i="3"/>
  <c r="BQ64" i="3"/>
  <c r="BQ62" i="3"/>
  <c r="BQ60" i="3"/>
  <c r="BQ58" i="3"/>
  <c r="BQ56" i="3"/>
  <c r="BQ54" i="3"/>
  <c r="BQ52" i="3"/>
  <c r="BQ50" i="3"/>
  <c r="BQ48" i="3"/>
  <c r="BQ46" i="3"/>
  <c r="BQ44" i="3"/>
  <c r="BQ42" i="3"/>
  <c r="BQ40" i="3"/>
  <c r="BQ38" i="3"/>
  <c r="BQ36" i="3"/>
  <c r="BQ34" i="3"/>
  <c r="BQ32" i="3"/>
  <c r="BQ30" i="3"/>
  <c r="BQ28" i="3"/>
  <c r="BQ26" i="3"/>
  <c r="BQ24" i="3"/>
  <c r="BQ22" i="3"/>
  <c r="BQ20" i="3"/>
  <c r="BQ18" i="3"/>
  <c r="BQ16" i="3"/>
  <c r="BQ14" i="3"/>
  <c r="BQ12" i="3"/>
  <c r="BQ10" i="3"/>
  <c r="BO78" i="3"/>
  <c r="BO76" i="3"/>
  <c r="BO74" i="3"/>
  <c r="BO72" i="3"/>
  <c r="BO70" i="3"/>
  <c r="BO68" i="3"/>
  <c r="BO66" i="3"/>
  <c r="BO64" i="3"/>
  <c r="BO62" i="3"/>
  <c r="BO60" i="3"/>
  <c r="BO58" i="3"/>
  <c r="BO56" i="3"/>
  <c r="BO54" i="3"/>
  <c r="BO52" i="3"/>
  <c r="BO50" i="3"/>
  <c r="BO48" i="3"/>
  <c r="BO46" i="3"/>
  <c r="BO44" i="3"/>
  <c r="BO42" i="3"/>
  <c r="BO40" i="3"/>
  <c r="BO38" i="3"/>
  <c r="BO36" i="3"/>
  <c r="BO34" i="3"/>
  <c r="BO32" i="3"/>
  <c r="BO30" i="3"/>
  <c r="BO28" i="3"/>
  <c r="BO26" i="3"/>
  <c r="BO24" i="3"/>
  <c r="BO22" i="3"/>
  <c r="BO20" i="3"/>
  <c r="BO18" i="3"/>
  <c r="BO16" i="3"/>
  <c r="BO14" i="3"/>
  <c r="BO12" i="3"/>
  <c r="BO10" i="3"/>
  <c r="BM78" i="3"/>
  <c r="BM76" i="3"/>
  <c r="BM74" i="3"/>
  <c r="BM72" i="3"/>
  <c r="BM70" i="3"/>
  <c r="BM68" i="3"/>
  <c r="BM66" i="3"/>
  <c r="BM64" i="3"/>
  <c r="BM62" i="3"/>
  <c r="BM60" i="3"/>
  <c r="BM58" i="3"/>
  <c r="BM56" i="3"/>
  <c r="BM54" i="3"/>
  <c r="BM52" i="3"/>
  <c r="BM50" i="3"/>
  <c r="BM48" i="3"/>
  <c r="BM46" i="3"/>
  <c r="BM44" i="3"/>
  <c r="BM42" i="3"/>
  <c r="BM40" i="3"/>
  <c r="BM38" i="3"/>
  <c r="BM36" i="3"/>
  <c r="BM34" i="3"/>
  <c r="BM32" i="3"/>
  <c r="BM30" i="3"/>
  <c r="BM28" i="3"/>
  <c r="BM26" i="3"/>
  <c r="BM24" i="3"/>
  <c r="BM22" i="3"/>
  <c r="BM20" i="3"/>
  <c r="BM18" i="3"/>
  <c r="BM16" i="3"/>
  <c r="BM14" i="3"/>
  <c r="BM12" i="3"/>
  <c r="BM10" i="3"/>
  <c r="BK78" i="3"/>
  <c r="BK76" i="3"/>
  <c r="BK74" i="3"/>
  <c r="BK72" i="3"/>
  <c r="BK70" i="3"/>
  <c r="BK68" i="3"/>
  <c r="BK66" i="3"/>
  <c r="BK64" i="3"/>
  <c r="BK62" i="3"/>
  <c r="BK60" i="3"/>
  <c r="BK58" i="3"/>
  <c r="BK56" i="3"/>
  <c r="BK54" i="3"/>
  <c r="BK52" i="3"/>
  <c r="BK50" i="3"/>
  <c r="BK48" i="3"/>
  <c r="BK46" i="3"/>
  <c r="BK44" i="3"/>
  <c r="BK42" i="3"/>
  <c r="BK40" i="3"/>
  <c r="BK38" i="3"/>
  <c r="BK36" i="3"/>
  <c r="BK34" i="3"/>
  <c r="BK32" i="3"/>
  <c r="BK30" i="3"/>
  <c r="BK28" i="3"/>
  <c r="BK26" i="3"/>
  <c r="BK24" i="3"/>
  <c r="BK22" i="3"/>
  <c r="BK20" i="3"/>
  <c r="BK18" i="3"/>
  <c r="BK16" i="3"/>
  <c r="BK14" i="3"/>
  <c r="BK12" i="3"/>
  <c r="BK10" i="3"/>
  <c r="BI78" i="3"/>
  <c r="BI76" i="3"/>
  <c r="BI74" i="3"/>
  <c r="BI72" i="3"/>
  <c r="BI70" i="3"/>
  <c r="BI68" i="3"/>
  <c r="BI66" i="3"/>
  <c r="BI64" i="3"/>
  <c r="BI62" i="3"/>
  <c r="BI60" i="3"/>
  <c r="BI58" i="3"/>
  <c r="BI56" i="3"/>
  <c r="BI54" i="3"/>
  <c r="BI52" i="3"/>
  <c r="BI50" i="3"/>
  <c r="BI48" i="3"/>
  <c r="BI46" i="3"/>
  <c r="BI44" i="3"/>
  <c r="BI42" i="3"/>
  <c r="BI40" i="3"/>
  <c r="BI38" i="3"/>
  <c r="BI36" i="3"/>
  <c r="BI34" i="3"/>
  <c r="BI32" i="3"/>
  <c r="BI30" i="3"/>
  <c r="BI28" i="3"/>
  <c r="BI26" i="3"/>
  <c r="BI24" i="3"/>
  <c r="BI22" i="3"/>
  <c r="BI20" i="3"/>
  <c r="BI18" i="3"/>
  <c r="BI16" i="3"/>
  <c r="BI14" i="3"/>
  <c r="BI12" i="3"/>
  <c r="BI10" i="3"/>
  <c r="BG78" i="3"/>
  <c r="BG76" i="3"/>
  <c r="BG74" i="3"/>
  <c r="BG72" i="3"/>
  <c r="BG70" i="3"/>
  <c r="BG68" i="3"/>
  <c r="BG66" i="3"/>
  <c r="BG64" i="3"/>
  <c r="BG62" i="3"/>
  <c r="BG60" i="3"/>
  <c r="BG58" i="3"/>
  <c r="BG56" i="3"/>
  <c r="BG54" i="3"/>
  <c r="BG52" i="3"/>
  <c r="BG50" i="3"/>
  <c r="BG48" i="3"/>
  <c r="BG46" i="3"/>
  <c r="BG44" i="3"/>
  <c r="BG42" i="3"/>
  <c r="BG40" i="3"/>
  <c r="BG38" i="3"/>
  <c r="BG36" i="3"/>
  <c r="BG34" i="3"/>
  <c r="BG32" i="3"/>
  <c r="BG30" i="3"/>
  <c r="BG28" i="3"/>
  <c r="BG26" i="3"/>
  <c r="BG24" i="3"/>
  <c r="BG22" i="3"/>
  <c r="BG20" i="3"/>
  <c r="BG18" i="3"/>
  <c r="BG16" i="3"/>
  <c r="BG14" i="3"/>
  <c r="BG12" i="3"/>
  <c r="BG10" i="3"/>
  <c r="BE78" i="3"/>
  <c r="BE76" i="3"/>
  <c r="BE74" i="3"/>
  <c r="BE72" i="3"/>
  <c r="BE70" i="3"/>
  <c r="BE68" i="3"/>
  <c r="BE66" i="3"/>
  <c r="BE64" i="3"/>
  <c r="BE62" i="3"/>
  <c r="BE60" i="3"/>
  <c r="BE58" i="3"/>
  <c r="BE56" i="3"/>
  <c r="BE54" i="3"/>
  <c r="BE52" i="3"/>
  <c r="BE50" i="3"/>
  <c r="BE48" i="3"/>
  <c r="BE46" i="3"/>
  <c r="BE44" i="3"/>
  <c r="BE42" i="3"/>
  <c r="BE40" i="3"/>
  <c r="BE38" i="3"/>
  <c r="BE36" i="3"/>
  <c r="BE34" i="3"/>
  <c r="BE32" i="3"/>
  <c r="BE30" i="3"/>
  <c r="BE28" i="3"/>
  <c r="BE26" i="3"/>
  <c r="BE24" i="3"/>
  <c r="BE22" i="3"/>
  <c r="BE20" i="3"/>
  <c r="BE18" i="3"/>
  <c r="BE16" i="3"/>
  <c r="BE14" i="3"/>
  <c r="BE12" i="3"/>
  <c r="BE10" i="3"/>
  <c r="BC78" i="3"/>
  <c r="BC76" i="3"/>
  <c r="BC74" i="3"/>
  <c r="BC72" i="3"/>
  <c r="BC70" i="3"/>
  <c r="BC68" i="3"/>
  <c r="BC66" i="3"/>
  <c r="BC64" i="3"/>
  <c r="BC62" i="3"/>
  <c r="BC60" i="3"/>
  <c r="BC58" i="3"/>
  <c r="BC56" i="3"/>
  <c r="BC54" i="3"/>
  <c r="BC52" i="3"/>
  <c r="BC50" i="3"/>
  <c r="BC48" i="3"/>
  <c r="BC46" i="3"/>
  <c r="BC44" i="3"/>
  <c r="BC42" i="3"/>
  <c r="BC40" i="3"/>
  <c r="BC38" i="3"/>
  <c r="BC36" i="3"/>
  <c r="BC34" i="3"/>
  <c r="BC32" i="3"/>
  <c r="BC30" i="3"/>
  <c r="BC28" i="3"/>
  <c r="BC26" i="3"/>
  <c r="BC24" i="3"/>
  <c r="BC22" i="3"/>
  <c r="BC20" i="3"/>
  <c r="BC18" i="3"/>
  <c r="BC16" i="3"/>
  <c r="BC14" i="3"/>
  <c r="BC12" i="3"/>
  <c r="BC10" i="3"/>
  <c r="BA76" i="3"/>
  <c r="BA74" i="3"/>
  <c r="BA72" i="3"/>
  <c r="BA70" i="3"/>
  <c r="BA68" i="3"/>
  <c r="BA66" i="3"/>
  <c r="BA64" i="3"/>
  <c r="BA62" i="3"/>
  <c r="BA60" i="3"/>
  <c r="BA58" i="3"/>
  <c r="BA56" i="3"/>
  <c r="BA54" i="3"/>
  <c r="BA52" i="3"/>
  <c r="BA50" i="3"/>
  <c r="BA48" i="3"/>
  <c r="BA46" i="3"/>
  <c r="BA44" i="3"/>
  <c r="BA42" i="3"/>
  <c r="BA40" i="3"/>
  <c r="BA38" i="3"/>
  <c r="BA36" i="3"/>
  <c r="BA34" i="3"/>
  <c r="BA32" i="3"/>
  <c r="BA30" i="3"/>
  <c r="BA28" i="3"/>
  <c r="BA26" i="3"/>
  <c r="BA24" i="3"/>
  <c r="BA22" i="3"/>
  <c r="BA20" i="3"/>
  <c r="BA18" i="3"/>
  <c r="BA16" i="3"/>
  <c r="BA14" i="3"/>
  <c r="BA12" i="3"/>
  <c r="BA10" i="3"/>
  <c r="AY76" i="3"/>
  <c r="AY74" i="3"/>
  <c r="AY72" i="3"/>
  <c r="AY70" i="3"/>
  <c r="AY68" i="3"/>
  <c r="AY66" i="3"/>
  <c r="AY64" i="3"/>
  <c r="AY62" i="3"/>
  <c r="AY60" i="3"/>
  <c r="AY58" i="3"/>
  <c r="AY56" i="3"/>
  <c r="AY54" i="3"/>
  <c r="AY52" i="3"/>
  <c r="AY50" i="3"/>
  <c r="AY48" i="3"/>
  <c r="AY46" i="3"/>
  <c r="AY44" i="3"/>
  <c r="AY42" i="3"/>
  <c r="AY40" i="3"/>
  <c r="AY38" i="3"/>
  <c r="AY36" i="3"/>
  <c r="AY34" i="3"/>
  <c r="AY32" i="3"/>
  <c r="AY30" i="3"/>
  <c r="AY28" i="3"/>
  <c r="AY26" i="3"/>
  <c r="AY24" i="3"/>
  <c r="AY22" i="3"/>
  <c r="AY20" i="3"/>
  <c r="AY18" i="3"/>
  <c r="AY16" i="3"/>
  <c r="AY14" i="3"/>
  <c r="AY12" i="3"/>
  <c r="AY10" i="3"/>
  <c r="AW76" i="3"/>
  <c r="AW74" i="3"/>
  <c r="AW72" i="3"/>
  <c r="AW70" i="3"/>
  <c r="AW68" i="3"/>
  <c r="AW66" i="3"/>
  <c r="AW64" i="3"/>
  <c r="AW62" i="3"/>
  <c r="AW60" i="3"/>
  <c r="AW58" i="3"/>
  <c r="AW56" i="3"/>
  <c r="AW54" i="3"/>
  <c r="AW52" i="3"/>
  <c r="AW50" i="3"/>
  <c r="AW48" i="3"/>
  <c r="AW46" i="3"/>
  <c r="AW44" i="3"/>
  <c r="AW42" i="3"/>
  <c r="AW40" i="3"/>
  <c r="AW38" i="3"/>
  <c r="AW36" i="3"/>
  <c r="AW34" i="3"/>
  <c r="AW32" i="3"/>
  <c r="AW30" i="3"/>
  <c r="AW28" i="3"/>
  <c r="AW26" i="3"/>
  <c r="AW24" i="3"/>
  <c r="AW22" i="3"/>
  <c r="AW20" i="3"/>
  <c r="AW18" i="3"/>
  <c r="AW16" i="3"/>
  <c r="AW14" i="3"/>
  <c r="AW12" i="3"/>
  <c r="AW10" i="3"/>
  <c r="AU76" i="3"/>
  <c r="AU74" i="3"/>
  <c r="AU72" i="3"/>
  <c r="AU70" i="3"/>
  <c r="AU68" i="3"/>
  <c r="AU66" i="3"/>
  <c r="AU64" i="3"/>
  <c r="AU62" i="3"/>
  <c r="AU60" i="3"/>
  <c r="AU58" i="3"/>
  <c r="AU56" i="3"/>
  <c r="AU54" i="3"/>
  <c r="AU52" i="3"/>
  <c r="AU50" i="3"/>
  <c r="AU48" i="3"/>
  <c r="AU46" i="3"/>
  <c r="AU44" i="3"/>
  <c r="AU42" i="3"/>
  <c r="AU40" i="3"/>
  <c r="AU38" i="3"/>
  <c r="AU36" i="3"/>
  <c r="AU34" i="3"/>
  <c r="AU32" i="3"/>
  <c r="AU30" i="3"/>
  <c r="AU28" i="3"/>
  <c r="AU26" i="3"/>
  <c r="AU24" i="3"/>
  <c r="AU22" i="3"/>
  <c r="AU20" i="3"/>
  <c r="AU18" i="3"/>
  <c r="AU16" i="3"/>
  <c r="AU14" i="3"/>
  <c r="AU12" i="3"/>
  <c r="AU10" i="3"/>
  <c r="AS76" i="3"/>
  <c r="AS74" i="3"/>
  <c r="AS72" i="3"/>
  <c r="AS70" i="3"/>
  <c r="AS68" i="3"/>
  <c r="AS66" i="3"/>
  <c r="AS64" i="3"/>
  <c r="AS62" i="3"/>
  <c r="AS60" i="3"/>
  <c r="AS58" i="3"/>
  <c r="AS56" i="3"/>
  <c r="AS54" i="3"/>
  <c r="AS52" i="3"/>
  <c r="AS50" i="3"/>
  <c r="AS48" i="3"/>
  <c r="AS46" i="3"/>
  <c r="AS44" i="3"/>
  <c r="AS42" i="3"/>
  <c r="AS40" i="3"/>
  <c r="AS38" i="3"/>
  <c r="AS36" i="3"/>
  <c r="AS34" i="3"/>
  <c r="AS32" i="3"/>
  <c r="AS30" i="3"/>
  <c r="AS28" i="3"/>
  <c r="AS26" i="3"/>
  <c r="AS24" i="3"/>
  <c r="AS22" i="3"/>
  <c r="AS20" i="3"/>
  <c r="AS18" i="3"/>
  <c r="AS16" i="3"/>
  <c r="AS14" i="3"/>
  <c r="AS12" i="3"/>
  <c r="AS10" i="3"/>
  <c r="AQ76" i="3"/>
  <c r="AQ74" i="3"/>
  <c r="AQ72" i="3"/>
  <c r="AQ70" i="3"/>
  <c r="AQ68" i="3"/>
  <c r="AQ66" i="3"/>
  <c r="AQ64" i="3"/>
  <c r="AQ62" i="3"/>
  <c r="AQ60" i="3"/>
  <c r="AQ58" i="3"/>
  <c r="AQ56" i="3"/>
  <c r="AQ54" i="3"/>
  <c r="AQ52" i="3"/>
  <c r="AQ50" i="3"/>
  <c r="AQ48" i="3"/>
  <c r="AQ46" i="3"/>
  <c r="AQ44" i="3"/>
  <c r="AQ42" i="3"/>
  <c r="AQ40" i="3"/>
  <c r="AQ38" i="3"/>
  <c r="AQ36" i="3"/>
  <c r="AQ34" i="3"/>
  <c r="AQ32" i="3"/>
  <c r="AQ30" i="3"/>
  <c r="AQ28" i="3"/>
  <c r="AQ26" i="3"/>
  <c r="AQ24" i="3"/>
  <c r="AQ22" i="3"/>
  <c r="AQ20" i="3"/>
  <c r="AQ18" i="3"/>
  <c r="AQ16" i="3"/>
  <c r="AQ14" i="3"/>
  <c r="AQ12" i="3"/>
  <c r="AQ10" i="3"/>
  <c r="AO76" i="3"/>
  <c r="AO74" i="3"/>
  <c r="AO72" i="3"/>
  <c r="AO70" i="3"/>
  <c r="AO68" i="3"/>
  <c r="AO66" i="3"/>
  <c r="AO64" i="3"/>
  <c r="AO62" i="3"/>
  <c r="AO60" i="3"/>
  <c r="AO58" i="3"/>
  <c r="AO56" i="3"/>
  <c r="AO54" i="3"/>
  <c r="AO52" i="3"/>
  <c r="AO50" i="3"/>
  <c r="AO48" i="3"/>
  <c r="AO46" i="3"/>
  <c r="AO44" i="3"/>
  <c r="AO42" i="3"/>
  <c r="AO40" i="3"/>
  <c r="AO38" i="3"/>
  <c r="AO36" i="3"/>
  <c r="AO34" i="3"/>
  <c r="AO32" i="3"/>
  <c r="AO30" i="3"/>
  <c r="AO28" i="3"/>
  <c r="AO26" i="3"/>
  <c r="AO24" i="3"/>
  <c r="AO22" i="3"/>
  <c r="AO20" i="3"/>
  <c r="AO18" i="3"/>
  <c r="AO16" i="3"/>
  <c r="AO14" i="3"/>
  <c r="AO12" i="3"/>
  <c r="AO10" i="3"/>
  <c r="AM76" i="3"/>
  <c r="AM74" i="3"/>
  <c r="AM72" i="3"/>
  <c r="AM70" i="3"/>
  <c r="AM68" i="3"/>
  <c r="AM66" i="3"/>
  <c r="AM64" i="3"/>
  <c r="AM62" i="3"/>
  <c r="AM60" i="3"/>
  <c r="AM58" i="3"/>
  <c r="AM56" i="3"/>
  <c r="AM54" i="3"/>
  <c r="AM52" i="3"/>
  <c r="AM50" i="3"/>
  <c r="AM48" i="3"/>
  <c r="AM46" i="3"/>
  <c r="AM44" i="3"/>
  <c r="AM42" i="3"/>
  <c r="AM40" i="3"/>
  <c r="AM38" i="3"/>
  <c r="AM36" i="3"/>
  <c r="AM34" i="3"/>
  <c r="AM32" i="3"/>
  <c r="AM30" i="3"/>
  <c r="AM28" i="3"/>
  <c r="AM26" i="3"/>
  <c r="AM24" i="3"/>
  <c r="AM22" i="3"/>
  <c r="AM20" i="3"/>
  <c r="AM18" i="3"/>
  <c r="AM16" i="3"/>
  <c r="AM14" i="3"/>
  <c r="AM12" i="3"/>
  <c r="AM10" i="3"/>
  <c r="AK76" i="3"/>
  <c r="AK74" i="3"/>
  <c r="AK72" i="3"/>
  <c r="AK70" i="3"/>
  <c r="AK68" i="3"/>
  <c r="AK66" i="3"/>
  <c r="AK64" i="3"/>
  <c r="AK62" i="3"/>
  <c r="AK60" i="3"/>
  <c r="AK58" i="3"/>
  <c r="AK56" i="3"/>
  <c r="AK54" i="3"/>
  <c r="AK52" i="3"/>
  <c r="AK50" i="3"/>
  <c r="AK48" i="3"/>
  <c r="AK46" i="3"/>
  <c r="AK44" i="3"/>
  <c r="AK42" i="3"/>
  <c r="AK40" i="3"/>
  <c r="AK38" i="3"/>
  <c r="AK36" i="3"/>
  <c r="AK34" i="3"/>
  <c r="AK32" i="3"/>
  <c r="AK30" i="3"/>
  <c r="AK28" i="3"/>
  <c r="AK26" i="3"/>
  <c r="AK24" i="3"/>
  <c r="AK22" i="3"/>
  <c r="AK20" i="3"/>
  <c r="AK18" i="3"/>
  <c r="AK16" i="3"/>
  <c r="AK14" i="3"/>
  <c r="AK12" i="3"/>
  <c r="AK10" i="3"/>
  <c r="AI76" i="3"/>
  <c r="AI74" i="3"/>
  <c r="AI72" i="3"/>
  <c r="AI70" i="3"/>
  <c r="AI68" i="3"/>
  <c r="AI66" i="3"/>
  <c r="AI64" i="3"/>
  <c r="AI62" i="3"/>
  <c r="AI60" i="3"/>
  <c r="AI58" i="3"/>
  <c r="AI56" i="3"/>
  <c r="AI54" i="3"/>
  <c r="AI52" i="3"/>
  <c r="AI50" i="3"/>
  <c r="AI48" i="3"/>
  <c r="AI46" i="3"/>
  <c r="AI44" i="3"/>
  <c r="AI42" i="3"/>
  <c r="AI40" i="3"/>
  <c r="AI38" i="3"/>
  <c r="AI36" i="3"/>
  <c r="AI34" i="3"/>
  <c r="AI32" i="3"/>
  <c r="AI30" i="3"/>
  <c r="AI28" i="3"/>
  <c r="AI26" i="3"/>
  <c r="AI24" i="3"/>
  <c r="AI22" i="3"/>
  <c r="AI20" i="3"/>
  <c r="AI18" i="3"/>
  <c r="AI16" i="3"/>
  <c r="AI14" i="3"/>
  <c r="AI12" i="3"/>
  <c r="AI10" i="3"/>
  <c r="AG76" i="3"/>
  <c r="AG74" i="3"/>
  <c r="AG72" i="3"/>
  <c r="AG70" i="3"/>
  <c r="AG68" i="3"/>
  <c r="AG66" i="3"/>
  <c r="AG64" i="3"/>
  <c r="AG62" i="3"/>
  <c r="AG60" i="3"/>
  <c r="AG58" i="3"/>
  <c r="AG56" i="3"/>
  <c r="AG54" i="3"/>
  <c r="AG52" i="3"/>
  <c r="AG50" i="3"/>
  <c r="AG48" i="3"/>
  <c r="AG46" i="3"/>
  <c r="AG44" i="3"/>
  <c r="AG42" i="3"/>
  <c r="AG40" i="3"/>
  <c r="AG38" i="3"/>
  <c r="AG36" i="3"/>
  <c r="AG34" i="3"/>
  <c r="AG32" i="3"/>
  <c r="AG30" i="3"/>
  <c r="AG28" i="3"/>
  <c r="AG26" i="3"/>
  <c r="AG24" i="3"/>
  <c r="AG22" i="3"/>
  <c r="AG20" i="3"/>
  <c r="AG18" i="3"/>
  <c r="AG16" i="3"/>
  <c r="AG14" i="3"/>
  <c r="AG12" i="3"/>
  <c r="AG10" i="3"/>
  <c r="AE76" i="3"/>
  <c r="AE74" i="3"/>
  <c r="AE72" i="3"/>
  <c r="AE70" i="3"/>
  <c r="AE68" i="3"/>
  <c r="AE66" i="3"/>
  <c r="AE64" i="3"/>
  <c r="AE62" i="3"/>
  <c r="AE60" i="3"/>
  <c r="AE58" i="3"/>
  <c r="AE56" i="3"/>
  <c r="AE54" i="3"/>
  <c r="AE52" i="3"/>
  <c r="AE50" i="3"/>
  <c r="AE48" i="3"/>
  <c r="AE46" i="3"/>
  <c r="AE44" i="3"/>
  <c r="AE42" i="3"/>
  <c r="AE40" i="3"/>
  <c r="AE38" i="3"/>
  <c r="AE36" i="3"/>
  <c r="AE34" i="3"/>
  <c r="AE32" i="3"/>
  <c r="AE30" i="3"/>
  <c r="AE28" i="3"/>
  <c r="AE26" i="3"/>
  <c r="AE24" i="3"/>
  <c r="AE22" i="3"/>
  <c r="AE20" i="3"/>
  <c r="AE18" i="3"/>
  <c r="AE16" i="3"/>
  <c r="AE14" i="3"/>
  <c r="AE12" i="3"/>
  <c r="AE10" i="3"/>
  <c r="AC76" i="3"/>
  <c r="AC74" i="3"/>
  <c r="AC72" i="3"/>
  <c r="AC70" i="3"/>
  <c r="AC68" i="3"/>
  <c r="AC66" i="3"/>
  <c r="AC64" i="3"/>
  <c r="AC62" i="3"/>
  <c r="AC60" i="3"/>
  <c r="AC58" i="3"/>
  <c r="AC56" i="3"/>
  <c r="AC54" i="3"/>
  <c r="AC52" i="3"/>
  <c r="AC50" i="3"/>
  <c r="AC48" i="3"/>
  <c r="AC46" i="3"/>
  <c r="AC44" i="3"/>
  <c r="AC42" i="3"/>
  <c r="AC40" i="3"/>
  <c r="AC38" i="3"/>
  <c r="AC36" i="3"/>
  <c r="AC34" i="3"/>
  <c r="AC32" i="3"/>
  <c r="AC30" i="3"/>
  <c r="AC28" i="3"/>
  <c r="AC26" i="3"/>
  <c r="AC24" i="3"/>
  <c r="AC22" i="3"/>
  <c r="AC20" i="3"/>
  <c r="AC18" i="3"/>
  <c r="AC16" i="3"/>
  <c r="AC14" i="3"/>
  <c r="AC12" i="3"/>
  <c r="AC10" i="3"/>
  <c r="AA76" i="3"/>
  <c r="AA74" i="3"/>
  <c r="AA72" i="3"/>
  <c r="AA70" i="3"/>
  <c r="AA68" i="3"/>
  <c r="AA66" i="3"/>
  <c r="AA64" i="3"/>
  <c r="AA62" i="3"/>
  <c r="AA60" i="3"/>
  <c r="AA58" i="3"/>
  <c r="AA56" i="3"/>
  <c r="AA54" i="3"/>
  <c r="Y76" i="3"/>
  <c r="Y74" i="3"/>
  <c r="Y72" i="3"/>
  <c r="Y70" i="3"/>
  <c r="Y68" i="3"/>
  <c r="Y66" i="3"/>
  <c r="Y64" i="3"/>
  <c r="Y62" i="3"/>
  <c r="Y60" i="3"/>
  <c r="Y58" i="3"/>
  <c r="Y56" i="3"/>
  <c r="Y54" i="3"/>
  <c r="W76" i="3"/>
  <c r="W74" i="3"/>
  <c r="W72" i="3"/>
  <c r="W70" i="3"/>
  <c r="W68" i="3"/>
  <c r="W66" i="3"/>
  <c r="W64" i="3"/>
  <c r="W62" i="3"/>
  <c r="W60" i="3"/>
  <c r="W58" i="3"/>
  <c r="W56" i="3"/>
  <c r="W54" i="3"/>
  <c r="U76" i="3"/>
  <c r="U74" i="3"/>
  <c r="U72" i="3"/>
  <c r="U70" i="3"/>
  <c r="U68" i="3"/>
  <c r="U66" i="3"/>
  <c r="U64" i="3"/>
  <c r="U62" i="3"/>
  <c r="U60" i="3"/>
  <c r="U58" i="3"/>
  <c r="U56" i="3"/>
  <c r="U54" i="3"/>
  <c r="S76" i="3"/>
  <c r="S74" i="3"/>
  <c r="S72" i="3"/>
  <c r="S70" i="3"/>
  <c r="S68" i="3"/>
  <c r="S66" i="3"/>
  <c r="S64" i="3"/>
  <c r="S62" i="3"/>
  <c r="S60" i="3"/>
  <c r="S58" i="3"/>
  <c r="S56" i="3"/>
  <c r="S54" i="3"/>
  <c r="Q76" i="3"/>
  <c r="Q74" i="3"/>
  <c r="Q72" i="3"/>
  <c r="Q70" i="3"/>
  <c r="Q68" i="3"/>
  <c r="Q66" i="3"/>
  <c r="Q64" i="3"/>
  <c r="Q62" i="3"/>
  <c r="Q60" i="3"/>
  <c r="Q58" i="3"/>
  <c r="Q56" i="3"/>
  <c r="Q54" i="3"/>
  <c r="O76" i="3"/>
  <c r="O74" i="3"/>
  <c r="O72" i="3"/>
  <c r="O70" i="3"/>
  <c r="O68" i="3"/>
  <c r="O66" i="3"/>
  <c r="O64" i="3"/>
  <c r="O62" i="3"/>
  <c r="O60" i="3"/>
  <c r="O58" i="3"/>
  <c r="O56" i="3"/>
  <c r="O54" i="3"/>
  <c r="M76" i="3"/>
  <c r="M74" i="3"/>
  <c r="M72" i="3"/>
  <c r="M70" i="3"/>
  <c r="M68" i="3"/>
  <c r="M66" i="3"/>
  <c r="M64" i="3"/>
  <c r="M62" i="3"/>
  <c r="M60" i="3"/>
  <c r="M58" i="3"/>
  <c r="M56" i="3"/>
  <c r="M54" i="3"/>
  <c r="K76" i="3"/>
  <c r="K74" i="3"/>
  <c r="K72" i="3"/>
  <c r="K70" i="3"/>
  <c r="K68" i="3"/>
  <c r="K66" i="3"/>
  <c r="K64" i="3"/>
  <c r="K62" i="3"/>
  <c r="K60" i="3"/>
  <c r="K58" i="3"/>
  <c r="K56" i="3"/>
  <c r="K54" i="3"/>
  <c r="I76" i="3"/>
  <c r="I74" i="3"/>
  <c r="I72" i="3"/>
  <c r="I70" i="3"/>
  <c r="I68" i="3"/>
  <c r="I66" i="3"/>
  <c r="I64" i="3"/>
  <c r="I62" i="3"/>
  <c r="I60" i="3"/>
  <c r="I58" i="3"/>
  <c r="I56" i="3"/>
  <c r="I54" i="3"/>
  <c r="G76" i="3"/>
  <c r="G74" i="3"/>
  <c r="G72" i="3"/>
  <c r="G70" i="3"/>
  <c r="G68" i="3"/>
  <c r="G66" i="3"/>
  <c r="G64" i="3"/>
  <c r="G62" i="3"/>
  <c r="G60" i="3"/>
  <c r="G58" i="3"/>
  <c r="G56" i="3"/>
  <c r="G54" i="3"/>
  <c r="AB73" i="5"/>
  <c r="AB74" i="5"/>
  <c r="AB75" i="5"/>
  <c r="AB76" i="5"/>
  <c r="AB72" i="5"/>
  <c r="AA73" i="5"/>
  <c r="AA74" i="5"/>
  <c r="AA75" i="5"/>
  <c r="AA76" i="5"/>
  <c r="AA72" i="5"/>
  <c r="Z73" i="5"/>
  <c r="Z74" i="5"/>
  <c r="Z75" i="5"/>
  <c r="Z76" i="5"/>
  <c r="Z72" i="5"/>
  <c r="A14" i="4"/>
  <c r="B27" i="6" l="1"/>
  <c r="B26" i="6"/>
  <c r="C5" i="3"/>
  <c r="H62" i="9" l="1"/>
  <c r="H212" i="7"/>
  <c r="H328" i="8"/>
  <c r="G63" i="9"/>
  <c r="G329" i="8"/>
  <c r="G213" i="7"/>
  <c r="B48" i="6"/>
  <c r="B49" i="6"/>
  <c r="B50" i="6"/>
  <c r="B51" i="6"/>
  <c r="B52" i="6"/>
  <c r="B53" i="6"/>
  <c r="B54" i="6"/>
  <c r="B55" i="6"/>
  <c r="B56" i="6"/>
  <c r="B57" i="6"/>
  <c r="B58" i="6"/>
  <c r="B59" i="6"/>
  <c r="B60" i="6"/>
  <c r="B61" i="6"/>
  <c r="B62" i="6"/>
  <c r="B63" i="6"/>
  <c r="B64" i="6"/>
  <c r="B65" i="6"/>
  <c r="B47" i="6"/>
  <c r="F47" i="6" s="1"/>
  <c r="G90" i="3"/>
  <c r="C91" i="3"/>
  <c r="H89" i="3"/>
  <c r="C89" i="3"/>
  <c r="B14" i="2"/>
  <c r="A14" i="2" s="1"/>
  <c r="C14" i="2"/>
  <c r="D14" i="2"/>
  <c r="E14" i="2"/>
  <c r="G14" i="2" s="1"/>
  <c r="B15" i="2"/>
  <c r="A15" i="2" s="1"/>
  <c r="C15" i="2"/>
  <c r="D15" i="2"/>
  <c r="E15" i="2"/>
  <c r="G15" i="2" s="1"/>
  <c r="B16" i="2"/>
  <c r="A16" i="2" s="1"/>
  <c r="C16" i="2"/>
  <c r="D16" i="2"/>
  <c r="E16" i="2"/>
  <c r="G16" i="2" s="1"/>
  <c r="B17" i="2"/>
  <c r="A17" i="2" s="1"/>
  <c r="C17" i="2"/>
  <c r="D17" i="2"/>
  <c r="E17" i="2"/>
  <c r="G17" i="2" s="1"/>
  <c r="B18" i="2"/>
  <c r="A18" i="2" s="1"/>
  <c r="C18" i="2"/>
  <c r="D18" i="2"/>
  <c r="E18" i="2"/>
  <c r="G18" i="2" s="1"/>
  <c r="B19" i="2"/>
  <c r="A19" i="2" s="1"/>
  <c r="C19" i="2"/>
  <c r="D19" i="2"/>
  <c r="E19" i="2"/>
  <c r="G19" i="2" s="1"/>
  <c r="B20" i="2"/>
  <c r="A20" i="2" s="1"/>
  <c r="C20" i="2"/>
  <c r="D20" i="2"/>
  <c r="E20" i="2"/>
  <c r="G20" i="2" s="1"/>
  <c r="B21" i="2"/>
  <c r="A21" i="2" s="1"/>
  <c r="C21" i="2"/>
  <c r="D21" i="2"/>
  <c r="E21" i="2"/>
  <c r="G21" i="2" s="1"/>
  <c r="B22" i="2"/>
  <c r="A22" i="2" s="1"/>
  <c r="C22" i="2"/>
  <c r="D22" i="2"/>
  <c r="E22" i="2"/>
  <c r="G22" i="2" s="1"/>
  <c r="B23" i="2"/>
  <c r="A23" i="2" s="1"/>
  <c r="C23" i="2"/>
  <c r="D23" i="2"/>
  <c r="E23" i="2"/>
  <c r="G23" i="2" s="1"/>
  <c r="B24" i="2"/>
  <c r="A24" i="2" s="1"/>
  <c r="C24" i="2"/>
  <c r="D24" i="2"/>
  <c r="E24" i="2"/>
  <c r="G24" i="2" s="1"/>
  <c r="B25" i="2"/>
  <c r="A25" i="2" s="1"/>
  <c r="C25" i="2"/>
  <c r="D25" i="2"/>
  <c r="E25" i="2"/>
  <c r="G25" i="2" s="1"/>
  <c r="B26" i="2"/>
  <c r="A26" i="2" s="1"/>
  <c r="C26" i="2"/>
  <c r="D26" i="2"/>
  <c r="E26" i="2"/>
  <c r="G26" i="2" s="1"/>
  <c r="B27" i="2"/>
  <c r="A27" i="2" s="1"/>
  <c r="C27" i="2"/>
  <c r="D27" i="2"/>
  <c r="E27" i="2"/>
  <c r="G27" i="2" s="1"/>
  <c r="B28" i="2"/>
  <c r="A28" i="2" s="1"/>
  <c r="C28" i="2"/>
  <c r="D28" i="2"/>
  <c r="E28" i="2"/>
  <c r="G28" i="2" s="1"/>
  <c r="B29" i="2"/>
  <c r="A29" i="2" s="1"/>
  <c r="C29" i="2"/>
  <c r="D29" i="2"/>
  <c r="E29" i="2"/>
  <c r="G29" i="2" s="1"/>
  <c r="B30" i="2"/>
  <c r="A30" i="2" s="1"/>
  <c r="C30" i="2"/>
  <c r="D30" i="2"/>
  <c r="E30" i="2"/>
  <c r="G30" i="2" s="1"/>
  <c r="B31" i="2"/>
  <c r="A31" i="2" s="1"/>
  <c r="C31" i="2"/>
  <c r="D31" i="2"/>
  <c r="E31" i="2"/>
  <c r="G31" i="2" s="1"/>
  <c r="B32" i="2"/>
  <c r="A32" i="2" s="1"/>
  <c r="C32" i="2"/>
  <c r="D32" i="2"/>
  <c r="E32" i="2"/>
  <c r="G32" i="2" s="1"/>
  <c r="B33" i="2"/>
  <c r="A33" i="2" s="1"/>
  <c r="C33" i="2"/>
  <c r="D33" i="2"/>
  <c r="E33" i="2"/>
  <c r="G33" i="2" s="1"/>
  <c r="B34" i="2"/>
  <c r="A34" i="2" s="1"/>
  <c r="C34" i="2"/>
  <c r="D34" i="2"/>
  <c r="E34" i="2"/>
  <c r="G34" i="2" s="1"/>
  <c r="B35" i="2"/>
  <c r="A35" i="2" s="1"/>
  <c r="C35" i="2"/>
  <c r="D35" i="2"/>
  <c r="E35" i="2"/>
  <c r="G35" i="2" s="1"/>
  <c r="B36" i="2"/>
  <c r="A36" i="2" s="1"/>
  <c r="C36" i="2"/>
  <c r="D36" i="2"/>
  <c r="E36" i="2"/>
  <c r="G36" i="2" s="1"/>
  <c r="B37" i="2"/>
  <c r="A37" i="2" s="1"/>
  <c r="C37" i="2"/>
  <c r="D37" i="2"/>
  <c r="E37" i="2"/>
  <c r="G37" i="2" s="1"/>
  <c r="B38" i="2"/>
  <c r="A38" i="2" s="1"/>
  <c r="C38" i="2"/>
  <c r="D38" i="2"/>
  <c r="E38" i="2"/>
  <c r="G38" i="2" s="1"/>
  <c r="B39" i="2"/>
  <c r="A39" i="2" s="1"/>
  <c r="C39" i="2"/>
  <c r="D39" i="2"/>
  <c r="E39" i="2"/>
  <c r="G39" i="2" s="1"/>
  <c r="B40" i="2"/>
  <c r="A40" i="2" s="1"/>
  <c r="C40" i="2"/>
  <c r="D40" i="2"/>
  <c r="E40" i="2"/>
  <c r="G40" i="2" s="1"/>
  <c r="B41" i="2"/>
  <c r="A41" i="2" s="1"/>
  <c r="C41" i="2"/>
  <c r="D41" i="2"/>
  <c r="E41" i="2"/>
  <c r="G41" i="2" s="1"/>
  <c r="B42" i="2"/>
  <c r="A42" i="2" s="1"/>
  <c r="C42" i="2"/>
  <c r="D42" i="2"/>
  <c r="E42" i="2"/>
  <c r="G42" i="2" s="1"/>
  <c r="B43" i="2"/>
  <c r="A43" i="2" s="1"/>
  <c r="C43" i="2"/>
  <c r="D43" i="2"/>
  <c r="E43" i="2"/>
  <c r="G43" i="2" s="1"/>
  <c r="B44" i="2"/>
  <c r="A44" i="2" s="1"/>
  <c r="C44" i="2"/>
  <c r="D44" i="2"/>
  <c r="E44" i="2"/>
  <c r="G44" i="2" s="1"/>
  <c r="B45" i="2"/>
  <c r="A45" i="2" s="1"/>
  <c r="C45" i="2"/>
  <c r="D45" i="2"/>
  <c r="E45" i="2"/>
  <c r="G45" i="2" s="1"/>
  <c r="B46" i="2"/>
  <c r="A46" i="2" s="1"/>
  <c r="C46" i="2"/>
  <c r="D46" i="2"/>
  <c r="E46" i="2"/>
  <c r="G46" i="2" s="1"/>
  <c r="B47" i="2"/>
  <c r="A47" i="2" s="1"/>
  <c r="C47" i="2"/>
  <c r="D47" i="2"/>
  <c r="E47" i="2"/>
  <c r="G47" i="2" s="1"/>
  <c r="B48" i="2"/>
  <c r="A48" i="2" s="1"/>
  <c r="C48" i="2"/>
  <c r="D48" i="2"/>
  <c r="E48" i="2"/>
  <c r="G48" i="2" s="1"/>
  <c r="B49" i="2"/>
  <c r="A49" i="2" s="1"/>
  <c r="C49" i="2"/>
  <c r="D49" i="2"/>
  <c r="E49" i="2"/>
  <c r="G49" i="2" s="1"/>
  <c r="B50" i="2"/>
  <c r="A50" i="2" s="1"/>
  <c r="C50" i="2"/>
  <c r="D50" i="2"/>
  <c r="E50" i="2"/>
  <c r="G50" i="2" s="1"/>
  <c r="B51" i="2"/>
  <c r="A51" i="2" s="1"/>
  <c r="C51" i="2"/>
  <c r="D51" i="2"/>
  <c r="E51" i="2"/>
  <c r="G51" i="2" s="1"/>
  <c r="B52" i="2"/>
  <c r="A52" i="2" s="1"/>
  <c r="C52" i="2"/>
  <c r="D52" i="2"/>
  <c r="E52" i="2"/>
  <c r="G52" i="2" s="1"/>
  <c r="B53" i="2"/>
  <c r="A53" i="2" s="1"/>
  <c r="C53" i="2"/>
  <c r="D53" i="2"/>
  <c r="E53" i="2"/>
  <c r="G53" i="2" s="1"/>
  <c r="B54" i="2"/>
  <c r="A54" i="2" s="1"/>
  <c r="C54" i="2"/>
  <c r="D54" i="2"/>
  <c r="E54" i="2"/>
  <c r="G54" i="2" s="1"/>
  <c r="B55" i="2"/>
  <c r="A55" i="2" s="1"/>
  <c r="C55" i="2"/>
  <c r="D55" i="2"/>
  <c r="E55" i="2"/>
  <c r="G55" i="2" s="1"/>
  <c r="B56" i="2"/>
  <c r="A56" i="2" s="1"/>
  <c r="C56" i="2"/>
  <c r="D56" i="2"/>
  <c r="E56" i="2"/>
  <c r="G56" i="2" s="1"/>
  <c r="B57" i="2"/>
  <c r="A57" i="2" s="1"/>
  <c r="C57" i="2"/>
  <c r="D57" i="2"/>
  <c r="E57" i="2"/>
  <c r="G57" i="2" s="1"/>
  <c r="B58" i="2"/>
  <c r="A58" i="2" s="1"/>
  <c r="C58" i="2"/>
  <c r="D58" i="2"/>
  <c r="E58" i="2"/>
  <c r="G58" i="2" s="1"/>
  <c r="B59" i="2"/>
  <c r="A59" i="2" s="1"/>
  <c r="C59" i="2"/>
  <c r="D59" i="2"/>
  <c r="E59" i="2"/>
  <c r="G59" i="2" s="1"/>
  <c r="B60" i="2"/>
  <c r="A60" i="2" s="1"/>
  <c r="C60" i="2"/>
  <c r="D60" i="2"/>
  <c r="E60" i="2"/>
  <c r="G60" i="2" s="1"/>
  <c r="B61" i="2"/>
  <c r="A61" i="2" s="1"/>
  <c r="C61" i="2"/>
  <c r="D61" i="2"/>
  <c r="E61" i="2"/>
  <c r="G61" i="2" s="1"/>
  <c r="B62" i="2"/>
  <c r="A62" i="2" s="1"/>
  <c r="C62" i="2"/>
  <c r="D62" i="2"/>
  <c r="E62" i="2"/>
  <c r="G62" i="2" s="1"/>
  <c r="B63" i="2"/>
  <c r="A63" i="2" s="1"/>
  <c r="C63" i="2"/>
  <c r="D63" i="2"/>
  <c r="E63" i="2"/>
  <c r="G63" i="2" s="1"/>
  <c r="B64" i="2"/>
  <c r="A64" i="2" s="1"/>
  <c r="C64" i="2"/>
  <c r="D64" i="2"/>
  <c r="E64" i="2"/>
  <c r="G64" i="2" s="1"/>
  <c r="B65" i="2"/>
  <c r="A65" i="2" s="1"/>
  <c r="C65" i="2"/>
  <c r="D65" i="2"/>
  <c r="E65" i="2"/>
  <c r="G65" i="2" s="1"/>
  <c r="B66" i="2"/>
  <c r="A66" i="2" s="1"/>
  <c r="C66" i="2"/>
  <c r="D66" i="2"/>
  <c r="E66" i="2"/>
  <c r="G66" i="2" s="1"/>
  <c r="B67" i="2"/>
  <c r="A67" i="2" s="1"/>
  <c r="C67" i="2"/>
  <c r="D67" i="2"/>
  <c r="E67" i="2"/>
  <c r="G67" i="2" s="1"/>
  <c r="B68" i="2"/>
  <c r="A68" i="2" s="1"/>
  <c r="C68" i="2"/>
  <c r="D68" i="2"/>
  <c r="E68" i="2"/>
  <c r="G68" i="2" s="1"/>
  <c r="B69" i="2"/>
  <c r="A69" i="2" s="1"/>
  <c r="C69" i="2"/>
  <c r="D69" i="2"/>
  <c r="E69" i="2"/>
  <c r="G69" i="2" s="1"/>
  <c r="B70" i="2"/>
  <c r="A70" i="2" s="1"/>
  <c r="C70" i="2"/>
  <c r="D70" i="2"/>
  <c r="E70" i="2"/>
  <c r="G70" i="2" s="1"/>
  <c r="B71" i="2"/>
  <c r="A71" i="2" s="1"/>
  <c r="C71" i="2"/>
  <c r="D71" i="2"/>
  <c r="E71" i="2"/>
  <c r="G71" i="2" s="1"/>
  <c r="B72" i="2"/>
  <c r="A72" i="2" s="1"/>
  <c r="C72" i="2"/>
  <c r="D72" i="2"/>
  <c r="E72" i="2"/>
  <c r="G72" i="2" s="1"/>
  <c r="B73" i="2"/>
  <c r="A73" i="2" s="1"/>
  <c r="C73" i="2"/>
  <c r="D73" i="2"/>
  <c r="E73" i="2"/>
  <c r="G73" i="2" s="1"/>
  <c r="B74" i="2"/>
  <c r="A74" i="2" s="1"/>
  <c r="C74" i="2"/>
  <c r="D74" i="2"/>
  <c r="E74" i="2"/>
  <c r="G74" i="2" s="1"/>
  <c r="B75" i="2"/>
  <c r="A75" i="2" s="1"/>
  <c r="C75" i="2"/>
  <c r="D75" i="2"/>
  <c r="E75" i="2"/>
  <c r="G75" i="2" s="1"/>
  <c r="B76" i="2"/>
  <c r="A76" i="2" s="1"/>
  <c r="C76" i="2"/>
  <c r="D76" i="2"/>
  <c r="E76" i="2"/>
  <c r="G76" i="2" s="1"/>
  <c r="B77" i="2"/>
  <c r="A77" i="2" s="1"/>
  <c r="C77" i="2"/>
  <c r="D77" i="2"/>
  <c r="E77" i="2"/>
  <c r="G77" i="2" s="1"/>
  <c r="B78" i="2"/>
  <c r="A78" i="2" s="1"/>
  <c r="C78" i="2"/>
  <c r="D78" i="2"/>
  <c r="E78" i="2"/>
  <c r="G78" i="2" s="1"/>
  <c r="B79" i="2"/>
  <c r="A79" i="2" s="1"/>
  <c r="C79" i="2"/>
  <c r="D79" i="2"/>
  <c r="E79" i="2"/>
  <c r="G79" i="2" s="1"/>
  <c r="B80" i="2"/>
  <c r="A80" i="2" s="1"/>
  <c r="C80" i="2"/>
  <c r="D80" i="2"/>
  <c r="E80" i="2"/>
  <c r="G80" i="2" s="1"/>
  <c r="B81" i="2"/>
  <c r="A81" i="2" s="1"/>
  <c r="C81" i="2"/>
  <c r="D81" i="2"/>
  <c r="E81" i="2"/>
  <c r="G81" i="2" s="1"/>
  <c r="B82" i="2"/>
  <c r="A82" i="2" s="1"/>
  <c r="C82" i="2"/>
  <c r="D82" i="2"/>
  <c r="E82" i="2"/>
  <c r="G82" i="2" s="1"/>
  <c r="B83" i="2"/>
  <c r="A83" i="2" s="1"/>
  <c r="C83" i="2"/>
  <c r="D83" i="2"/>
  <c r="E83" i="2"/>
  <c r="G83" i="2" s="1"/>
  <c r="B84" i="2"/>
  <c r="A84" i="2" s="1"/>
  <c r="C84" i="2"/>
  <c r="D84" i="2"/>
  <c r="E84" i="2"/>
  <c r="G84" i="2" s="1"/>
  <c r="B85" i="2"/>
  <c r="A85" i="2" s="1"/>
  <c r="C85" i="2"/>
  <c r="D85" i="2"/>
  <c r="E85" i="2"/>
  <c r="G85" i="2" s="1"/>
  <c r="B86" i="2"/>
  <c r="A86" i="2" s="1"/>
  <c r="C86" i="2"/>
  <c r="D86" i="2"/>
  <c r="E86" i="2"/>
  <c r="G86" i="2" s="1"/>
  <c r="B87" i="2"/>
  <c r="A87" i="2" s="1"/>
  <c r="C87" i="2"/>
  <c r="D87" i="2"/>
  <c r="E87" i="2"/>
  <c r="G87" i="2" s="1"/>
  <c r="B88" i="2"/>
  <c r="A88" i="2" s="1"/>
  <c r="C88" i="2"/>
  <c r="D88" i="2"/>
  <c r="E88" i="2"/>
  <c r="G88" i="2" s="1"/>
  <c r="B89" i="2"/>
  <c r="A89" i="2" s="1"/>
  <c r="C89" i="2"/>
  <c r="D89" i="2"/>
  <c r="E89" i="2"/>
  <c r="G89" i="2" s="1"/>
  <c r="B90" i="2"/>
  <c r="A90" i="2" s="1"/>
  <c r="C90" i="2"/>
  <c r="D90" i="2"/>
  <c r="E90" i="2"/>
  <c r="G90" i="2" s="1"/>
  <c r="B91" i="2"/>
  <c r="A91" i="2" s="1"/>
  <c r="C91" i="2"/>
  <c r="D91" i="2"/>
  <c r="E91" i="2"/>
  <c r="G91" i="2" s="1"/>
  <c r="B92" i="2"/>
  <c r="A92" i="2" s="1"/>
  <c r="C92" i="2"/>
  <c r="D92" i="2"/>
  <c r="E92" i="2"/>
  <c r="G92" i="2" s="1"/>
  <c r="B93" i="2"/>
  <c r="A93" i="2" s="1"/>
  <c r="C93" i="2"/>
  <c r="D93" i="2"/>
  <c r="E93" i="2"/>
  <c r="G93" i="2" s="1"/>
  <c r="B94" i="2"/>
  <c r="A94" i="2" s="1"/>
  <c r="C94" i="2"/>
  <c r="D94" i="2"/>
  <c r="E94" i="2"/>
  <c r="G94" i="2" s="1"/>
  <c r="B95" i="2"/>
  <c r="A95" i="2" s="1"/>
  <c r="C95" i="2"/>
  <c r="D95" i="2"/>
  <c r="E95" i="2"/>
  <c r="G95" i="2" s="1"/>
  <c r="B96" i="2"/>
  <c r="A96" i="2" s="1"/>
  <c r="C96" i="2"/>
  <c r="D96" i="2"/>
  <c r="E96" i="2"/>
  <c r="G96" i="2" s="1"/>
  <c r="B97" i="2"/>
  <c r="A97" i="2" s="1"/>
  <c r="C97" i="2"/>
  <c r="D97" i="2"/>
  <c r="E97" i="2"/>
  <c r="G97" i="2" s="1"/>
  <c r="B98" i="2"/>
  <c r="A98" i="2" s="1"/>
  <c r="C98" i="2"/>
  <c r="D98" i="2"/>
  <c r="E98" i="2"/>
  <c r="G98" i="2" s="1"/>
  <c r="B99" i="2"/>
  <c r="A99" i="2" s="1"/>
  <c r="C99" i="2"/>
  <c r="D99" i="2"/>
  <c r="E99" i="2"/>
  <c r="G99" i="2" s="1"/>
  <c r="B100" i="2"/>
  <c r="A100" i="2" s="1"/>
  <c r="C100" i="2"/>
  <c r="D100" i="2"/>
  <c r="E100" i="2"/>
  <c r="G100" i="2" s="1"/>
  <c r="B101" i="2"/>
  <c r="A101" i="2" s="1"/>
  <c r="C101" i="2"/>
  <c r="D101" i="2"/>
  <c r="E101" i="2"/>
  <c r="G101" i="2" s="1"/>
  <c r="B102" i="2"/>
  <c r="A102" i="2" s="1"/>
  <c r="C102" i="2"/>
  <c r="D102" i="2"/>
  <c r="E102" i="2"/>
  <c r="G102" i="2" s="1"/>
  <c r="B103" i="2"/>
  <c r="A103" i="2" s="1"/>
  <c r="C103" i="2"/>
  <c r="D103" i="2"/>
  <c r="E103" i="2"/>
  <c r="G103" i="2" s="1"/>
  <c r="B104" i="2"/>
  <c r="A104" i="2" s="1"/>
  <c r="C104" i="2"/>
  <c r="D104" i="2"/>
  <c r="E104" i="2"/>
  <c r="G104" i="2" s="1"/>
  <c r="B105" i="2"/>
  <c r="A105" i="2" s="1"/>
  <c r="C105" i="2"/>
  <c r="D105" i="2"/>
  <c r="E105" i="2"/>
  <c r="G105" i="2" s="1"/>
  <c r="B106" i="2"/>
  <c r="A106" i="2" s="1"/>
  <c r="C106" i="2"/>
  <c r="D106" i="2"/>
  <c r="E106" i="2"/>
  <c r="G106" i="2" s="1"/>
  <c r="B107" i="2"/>
  <c r="A107" i="2" s="1"/>
  <c r="C107" i="2"/>
  <c r="D107" i="2"/>
  <c r="E107" i="2"/>
  <c r="G107" i="2" s="1"/>
  <c r="B108" i="2"/>
  <c r="A108" i="2" s="1"/>
  <c r="C108" i="2"/>
  <c r="D108" i="2"/>
  <c r="E108" i="2"/>
  <c r="G108" i="2" s="1"/>
  <c r="B109" i="2"/>
  <c r="A109" i="2" s="1"/>
  <c r="C109" i="2"/>
  <c r="D109" i="2"/>
  <c r="E109" i="2"/>
  <c r="G109" i="2" s="1"/>
  <c r="B110" i="2"/>
  <c r="A110" i="2" s="1"/>
  <c r="C110" i="2"/>
  <c r="D110" i="2"/>
  <c r="E110" i="2"/>
  <c r="G110" i="2" s="1"/>
  <c r="B111" i="2"/>
  <c r="A111" i="2" s="1"/>
  <c r="C111" i="2"/>
  <c r="D111" i="2"/>
  <c r="E111" i="2"/>
  <c r="G111" i="2" s="1"/>
  <c r="B112" i="2"/>
  <c r="A112" i="2" s="1"/>
  <c r="C112" i="2"/>
  <c r="D112" i="2"/>
  <c r="E112" i="2"/>
  <c r="G112" i="2" s="1"/>
  <c r="B113" i="2"/>
  <c r="A113" i="2" s="1"/>
  <c r="C113" i="2"/>
  <c r="D113" i="2"/>
  <c r="E113" i="2"/>
  <c r="G113" i="2" s="1"/>
  <c r="B114" i="2"/>
  <c r="A114" i="2" s="1"/>
  <c r="C114" i="2"/>
  <c r="D114" i="2"/>
  <c r="E114" i="2"/>
  <c r="G114" i="2" s="1"/>
  <c r="B115" i="2"/>
  <c r="A115" i="2" s="1"/>
  <c r="C115" i="2"/>
  <c r="D115" i="2"/>
  <c r="E115" i="2"/>
  <c r="G115" i="2" s="1"/>
  <c r="B116" i="2"/>
  <c r="A116" i="2" s="1"/>
  <c r="C116" i="2"/>
  <c r="D116" i="2"/>
  <c r="E116" i="2"/>
  <c r="G116" i="2" s="1"/>
  <c r="B117" i="2"/>
  <c r="A117" i="2" s="1"/>
  <c r="C117" i="2"/>
  <c r="D117" i="2"/>
  <c r="E117" i="2"/>
  <c r="G117" i="2" s="1"/>
  <c r="B118" i="2"/>
  <c r="A118" i="2" s="1"/>
  <c r="C118" i="2"/>
  <c r="D118" i="2"/>
  <c r="E118" i="2"/>
  <c r="G118" i="2" s="1"/>
  <c r="B119" i="2"/>
  <c r="A119" i="2" s="1"/>
  <c r="C119" i="2"/>
  <c r="D119" i="2"/>
  <c r="E119" i="2"/>
  <c r="G119" i="2" s="1"/>
  <c r="B120" i="2"/>
  <c r="A120" i="2" s="1"/>
  <c r="C120" i="2"/>
  <c r="D120" i="2"/>
  <c r="E120" i="2"/>
  <c r="G120" i="2" s="1"/>
  <c r="B121" i="2"/>
  <c r="A121" i="2" s="1"/>
  <c r="C121" i="2"/>
  <c r="D121" i="2"/>
  <c r="E121" i="2"/>
  <c r="G121" i="2" s="1"/>
  <c r="B122" i="2"/>
  <c r="A122" i="2" s="1"/>
  <c r="C122" i="2"/>
  <c r="D122" i="2"/>
  <c r="E122" i="2"/>
  <c r="G122" i="2" s="1"/>
  <c r="B123" i="2"/>
  <c r="A123" i="2" s="1"/>
  <c r="C123" i="2"/>
  <c r="D123" i="2"/>
  <c r="E123" i="2"/>
  <c r="G123" i="2" s="1"/>
  <c r="B124" i="2"/>
  <c r="A124" i="2" s="1"/>
  <c r="C124" i="2"/>
  <c r="D124" i="2"/>
  <c r="E124" i="2"/>
  <c r="G124" i="2" s="1"/>
  <c r="B125" i="2"/>
  <c r="A125" i="2" s="1"/>
  <c r="C125" i="2"/>
  <c r="D125" i="2"/>
  <c r="E125" i="2"/>
  <c r="G125" i="2" s="1"/>
  <c r="B126" i="2"/>
  <c r="A126" i="2" s="1"/>
  <c r="C126" i="2"/>
  <c r="D126" i="2"/>
  <c r="E126" i="2"/>
  <c r="G126" i="2" s="1"/>
  <c r="B127" i="2"/>
  <c r="A127" i="2" s="1"/>
  <c r="C127" i="2"/>
  <c r="D127" i="2"/>
  <c r="E127" i="2"/>
  <c r="G127" i="2" s="1"/>
  <c r="B128" i="2"/>
  <c r="A128" i="2" s="1"/>
  <c r="C128" i="2"/>
  <c r="D128" i="2"/>
  <c r="E128" i="2"/>
  <c r="G128" i="2" s="1"/>
  <c r="B129" i="2"/>
  <c r="A129" i="2" s="1"/>
  <c r="C129" i="2"/>
  <c r="D129" i="2"/>
  <c r="E129" i="2"/>
  <c r="G129" i="2" s="1"/>
  <c r="B130" i="2"/>
  <c r="A130" i="2" s="1"/>
  <c r="C130" i="2"/>
  <c r="D130" i="2"/>
  <c r="E130" i="2"/>
  <c r="G130" i="2" s="1"/>
  <c r="B131" i="2"/>
  <c r="A131" i="2" s="1"/>
  <c r="C131" i="2"/>
  <c r="D131" i="2"/>
  <c r="E131" i="2"/>
  <c r="G131" i="2" s="1"/>
  <c r="B132" i="2"/>
  <c r="A132" i="2" s="1"/>
  <c r="C132" i="2"/>
  <c r="D132" i="2"/>
  <c r="E132" i="2"/>
  <c r="G132" i="2" s="1"/>
  <c r="B133" i="2"/>
  <c r="A133" i="2" s="1"/>
  <c r="C133" i="2"/>
  <c r="D133" i="2"/>
  <c r="E133" i="2"/>
  <c r="G133" i="2" s="1"/>
  <c r="B134" i="2"/>
  <c r="A134" i="2" s="1"/>
  <c r="C134" i="2"/>
  <c r="D134" i="2"/>
  <c r="E134" i="2"/>
  <c r="G134" i="2" s="1"/>
  <c r="B135" i="2"/>
  <c r="A135" i="2" s="1"/>
  <c r="C135" i="2"/>
  <c r="D135" i="2"/>
  <c r="E135" i="2"/>
  <c r="G135" i="2" s="1"/>
  <c r="B136" i="2"/>
  <c r="A136" i="2" s="1"/>
  <c r="C136" i="2"/>
  <c r="D136" i="2"/>
  <c r="E136" i="2"/>
  <c r="G136" i="2" s="1"/>
  <c r="B137" i="2"/>
  <c r="A137" i="2" s="1"/>
  <c r="C137" i="2"/>
  <c r="D137" i="2"/>
  <c r="E137" i="2"/>
  <c r="G137" i="2" s="1"/>
  <c r="B138" i="2"/>
  <c r="A138" i="2" s="1"/>
  <c r="C138" i="2"/>
  <c r="D138" i="2"/>
  <c r="E138" i="2"/>
  <c r="G138" i="2" s="1"/>
  <c r="B139" i="2"/>
  <c r="A139" i="2" s="1"/>
  <c r="C139" i="2"/>
  <c r="D139" i="2"/>
  <c r="E139" i="2"/>
  <c r="G139" i="2" s="1"/>
  <c r="B140" i="2"/>
  <c r="A140" i="2" s="1"/>
  <c r="C140" i="2"/>
  <c r="D140" i="2"/>
  <c r="E140" i="2"/>
  <c r="G140" i="2" s="1"/>
  <c r="B141" i="2"/>
  <c r="A141" i="2" s="1"/>
  <c r="C141" i="2"/>
  <c r="D141" i="2"/>
  <c r="E141" i="2"/>
  <c r="G141" i="2" s="1"/>
  <c r="B142" i="2"/>
  <c r="A142" i="2" s="1"/>
  <c r="C142" i="2"/>
  <c r="D142" i="2"/>
  <c r="E142" i="2"/>
  <c r="G142" i="2" s="1"/>
  <c r="B143" i="2"/>
  <c r="A143" i="2" s="1"/>
  <c r="C143" i="2"/>
  <c r="D143" i="2"/>
  <c r="E143" i="2"/>
  <c r="G143" i="2" s="1"/>
  <c r="B144" i="2"/>
  <c r="A144" i="2" s="1"/>
  <c r="C144" i="2"/>
  <c r="D144" i="2"/>
  <c r="E144" i="2"/>
  <c r="G144" i="2" s="1"/>
  <c r="B145" i="2"/>
  <c r="A145" i="2" s="1"/>
  <c r="C145" i="2"/>
  <c r="D145" i="2"/>
  <c r="E145" i="2"/>
  <c r="G145" i="2" s="1"/>
  <c r="B146" i="2"/>
  <c r="A146" i="2" s="1"/>
  <c r="C146" i="2"/>
  <c r="D146" i="2"/>
  <c r="E146" i="2"/>
  <c r="G146" i="2" s="1"/>
  <c r="B147" i="2"/>
  <c r="A147" i="2" s="1"/>
  <c r="C147" i="2"/>
  <c r="D147" i="2"/>
  <c r="E147" i="2"/>
  <c r="G147" i="2" s="1"/>
  <c r="B148" i="2"/>
  <c r="A148" i="2" s="1"/>
  <c r="C148" i="2"/>
  <c r="D148" i="2"/>
  <c r="E148" i="2"/>
  <c r="G148" i="2" s="1"/>
  <c r="B149" i="2"/>
  <c r="A149" i="2" s="1"/>
  <c r="C149" i="2"/>
  <c r="D149" i="2"/>
  <c r="E149" i="2"/>
  <c r="G149" i="2" s="1"/>
  <c r="B150" i="2"/>
  <c r="A150" i="2" s="1"/>
  <c r="C150" i="2"/>
  <c r="D150" i="2"/>
  <c r="E150" i="2"/>
  <c r="G150" i="2" s="1"/>
  <c r="B151" i="2"/>
  <c r="A151" i="2" s="1"/>
  <c r="C151" i="2"/>
  <c r="D151" i="2"/>
  <c r="E151" i="2"/>
  <c r="G151" i="2" s="1"/>
  <c r="B152" i="2"/>
  <c r="A152" i="2" s="1"/>
  <c r="C152" i="2"/>
  <c r="D152" i="2"/>
  <c r="E152" i="2"/>
  <c r="G152" i="2" s="1"/>
  <c r="B153" i="2"/>
  <c r="A153" i="2" s="1"/>
  <c r="C153" i="2"/>
  <c r="D153" i="2"/>
  <c r="E153" i="2"/>
  <c r="G153" i="2" s="1"/>
  <c r="B154" i="2"/>
  <c r="A154" i="2" s="1"/>
  <c r="C154" i="2"/>
  <c r="D154" i="2"/>
  <c r="E154" i="2"/>
  <c r="G154" i="2" s="1"/>
  <c r="B155" i="2"/>
  <c r="A155" i="2" s="1"/>
  <c r="C155" i="2"/>
  <c r="D155" i="2"/>
  <c r="E155" i="2"/>
  <c r="G155" i="2" s="1"/>
  <c r="B156" i="2"/>
  <c r="A156" i="2" s="1"/>
  <c r="C156" i="2"/>
  <c r="D156" i="2"/>
  <c r="E156" i="2"/>
  <c r="G156" i="2" s="1"/>
  <c r="B157" i="2"/>
  <c r="A157" i="2" s="1"/>
  <c r="C157" i="2"/>
  <c r="D157" i="2"/>
  <c r="E157" i="2"/>
  <c r="G157" i="2" s="1"/>
  <c r="B158" i="2"/>
  <c r="A158" i="2" s="1"/>
  <c r="C158" i="2"/>
  <c r="D158" i="2"/>
  <c r="E158" i="2"/>
  <c r="G158" i="2" s="1"/>
  <c r="B159" i="2"/>
  <c r="A159" i="2" s="1"/>
  <c r="C159" i="2"/>
  <c r="D159" i="2"/>
  <c r="E159" i="2"/>
  <c r="G159" i="2" s="1"/>
  <c r="B160" i="2"/>
  <c r="A160" i="2" s="1"/>
  <c r="C160" i="2"/>
  <c r="D160" i="2"/>
  <c r="E160" i="2"/>
  <c r="G160" i="2" s="1"/>
  <c r="B161" i="2"/>
  <c r="A161" i="2" s="1"/>
  <c r="C161" i="2"/>
  <c r="D161" i="2"/>
  <c r="E161" i="2"/>
  <c r="G161" i="2" s="1"/>
  <c r="B162" i="2"/>
  <c r="A162" i="2" s="1"/>
  <c r="C162" i="2"/>
  <c r="D162" i="2"/>
  <c r="E162" i="2"/>
  <c r="G162" i="2" s="1"/>
  <c r="B163" i="2"/>
  <c r="A163" i="2" s="1"/>
  <c r="C163" i="2"/>
  <c r="D163" i="2"/>
  <c r="E163" i="2"/>
  <c r="G163" i="2" s="1"/>
  <c r="B164" i="2"/>
  <c r="A164" i="2" s="1"/>
  <c r="C164" i="2"/>
  <c r="D164" i="2"/>
  <c r="E164" i="2"/>
  <c r="G164" i="2" s="1"/>
  <c r="B165" i="2"/>
  <c r="A165" i="2" s="1"/>
  <c r="C165" i="2"/>
  <c r="D165" i="2"/>
  <c r="E165" i="2"/>
  <c r="G165" i="2" s="1"/>
  <c r="B166" i="2"/>
  <c r="A166" i="2" s="1"/>
  <c r="C166" i="2"/>
  <c r="D166" i="2"/>
  <c r="E166" i="2"/>
  <c r="G166" i="2" s="1"/>
  <c r="B167" i="2"/>
  <c r="A167" i="2" s="1"/>
  <c r="C167" i="2"/>
  <c r="D167" i="2"/>
  <c r="E167" i="2"/>
  <c r="G167" i="2" s="1"/>
  <c r="B168" i="2"/>
  <c r="A168" i="2" s="1"/>
  <c r="C168" i="2"/>
  <c r="D168" i="2"/>
  <c r="E168" i="2"/>
  <c r="G168" i="2" s="1"/>
  <c r="B169" i="2"/>
  <c r="A169" i="2" s="1"/>
  <c r="C169" i="2"/>
  <c r="D169" i="2"/>
  <c r="E169" i="2"/>
  <c r="G169" i="2" s="1"/>
  <c r="B170" i="2"/>
  <c r="A170" i="2" s="1"/>
  <c r="C170" i="2"/>
  <c r="D170" i="2"/>
  <c r="E170" i="2"/>
  <c r="G170" i="2" s="1"/>
  <c r="B171" i="2"/>
  <c r="A171" i="2" s="1"/>
  <c r="C171" i="2"/>
  <c r="D171" i="2"/>
  <c r="E171" i="2"/>
  <c r="G171" i="2" s="1"/>
  <c r="B172" i="2"/>
  <c r="A172" i="2" s="1"/>
  <c r="C172" i="2"/>
  <c r="D172" i="2"/>
  <c r="E172" i="2"/>
  <c r="G172" i="2" s="1"/>
  <c r="B173" i="2"/>
  <c r="A173" i="2" s="1"/>
  <c r="C173" i="2"/>
  <c r="D173" i="2"/>
  <c r="E173" i="2"/>
  <c r="G173" i="2" s="1"/>
  <c r="B174" i="2"/>
  <c r="A174" i="2" s="1"/>
  <c r="C174" i="2"/>
  <c r="D174" i="2"/>
  <c r="E174" i="2"/>
  <c r="G174" i="2" s="1"/>
  <c r="B175" i="2"/>
  <c r="A175" i="2" s="1"/>
  <c r="C175" i="2"/>
  <c r="D175" i="2"/>
  <c r="E175" i="2"/>
  <c r="G175" i="2" s="1"/>
  <c r="B176" i="2"/>
  <c r="A176" i="2" s="1"/>
  <c r="C176" i="2"/>
  <c r="D176" i="2"/>
  <c r="E176" i="2"/>
  <c r="G176" i="2" s="1"/>
  <c r="B177" i="2"/>
  <c r="A177" i="2" s="1"/>
  <c r="C177" i="2"/>
  <c r="D177" i="2"/>
  <c r="E177" i="2"/>
  <c r="G177" i="2" s="1"/>
  <c r="B178" i="2"/>
  <c r="A178" i="2" s="1"/>
  <c r="C178" i="2"/>
  <c r="D178" i="2"/>
  <c r="E178" i="2"/>
  <c r="G178" i="2" s="1"/>
  <c r="B179" i="2"/>
  <c r="A179" i="2" s="1"/>
  <c r="C179" i="2"/>
  <c r="D179" i="2"/>
  <c r="E179" i="2"/>
  <c r="G179" i="2" s="1"/>
  <c r="B180" i="2"/>
  <c r="A180" i="2" s="1"/>
  <c r="C180" i="2"/>
  <c r="D180" i="2"/>
  <c r="E180" i="2"/>
  <c r="G180" i="2" s="1"/>
  <c r="B181" i="2"/>
  <c r="A181" i="2" s="1"/>
  <c r="C181" i="2"/>
  <c r="D181" i="2"/>
  <c r="E181" i="2"/>
  <c r="G181" i="2" s="1"/>
  <c r="B182" i="2"/>
  <c r="A182" i="2" s="1"/>
  <c r="C182" i="2"/>
  <c r="D182" i="2"/>
  <c r="E182" i="2"/>
  <c r="G182" i="2" s="1"/>
  <c r="B183" i="2"/>
  <c r="A183" i="2" s="1"/>
  <c r="C183" i="2"/>
  <c r="D183" i="2"/>
  <c r="E183" i="2"/>
  <c r="G183" i="2" s="1"/>
  <c r="B184" i="2"/>
  <c r="A184" i="2" s="1"/>
  <c r="C184" i="2"/>
  <c r="D184" i="2"/>
  <c r="E184" i="2"/>
  <c r="G184" i="2" s="1"/>
  <c r="B185" i="2"/>
  <c r="A185" i="2" s="1"/>
  <c r="C185" i="2"/>
  <c r="D185" i="2"/>
  <c r="E185" i="2"/>
  <c r="G185" i="2" s="1"/>
  <c r="B186" i="2"/>
  <c r="A186" i="2" s="1"/>
  <c r="C186" i="2"/>
  <c r="D186" i="2"/>
  <c r="E186" i="2"/>
  <c r="G186" i="2" s="1"/>
  <c r="B187" i="2"/>
  <c r="A187" i="2" s="1"/>
  <c r="C187" i="2"/>
  <c r="D187" i="2"/>
  <c r="E187" i="2"/>
  <c r="G187" i="2" s="1"/>
  <c r="B188" i="2"/>
  <c r="A188" i="2" s="1"/>
  <c r="C188" i="2"/>
  <c r="D188" i="2"/>
  <c r="E188" i="2"/>
  <c r="G188" i="2" s="1"/>
  <c r="B189" i="2"/>
  <c r="A189" i="2" s="1"/>
  <c r="C189" i="2"/>
  <c r="D189" i="2"/>
  <c r="E189" i="2"/>
  <c r="G189" i="2" s="1"/>
  <c r="B190" i="2"/>
  <c r="A190" i="2" s="1"/>
  <c r="C190" i="2"/>
  <c r="D190" i="2"/>
  <c r="E190" i="2"/>
  <c r="G190" i="2" s="1"/>
  <c r="B191" i="2"/>
  <c r="A191" i="2" s="1"/>
  <c r="C191" i="2"/>
  <c r="D191" i="2"/>
  <c r="E191" i="2"/>
  <c r="G191" i="2" s="1"/>
  <c r="B192" i="2"/>
  <c r="A192" i="2" s="1"/>
  <c r="C192" i="2"/>
  <c r="D192" i="2"/>
  <c r="E192" i="2"/>
  <c r="G192" i="2" s="1"/>
  <c r="B193" i="2"/>
  <c r="A193" i="2" s="1"/>
  <c r="C193" i="2"/>
  <c r="D193" i="2"/>
  <c r="E193" i="2"/>
  <c r="G193" i="2" s="1"/>
  <c r="B194" i="2"/>
  <c r="A194" i="2" s="1"/>
  <c r="C194" i="2"/>
  <c r="D194" i="2"/>
  <c r="E194" i="2"/>
  <c r="G194" i="2" s="1"/>
  <c r="B195" i="2"/>
  <c r="A195" i="2" s="1"/>
  <c r="C195" i="2"/>
  <c r="D195" i="2"/>
  <c r="E195" i="2"/>
  <c r="G195" i="2" s="1"/>
  <c r="B196" i="2"/>
  <c r="A196" i="2" s="1"/>
  <c r="C196" i="2"/>
  <c r="D196" i="2"/>
  <c r="E196" i="2"/>
  <c r="G196" i="2" s="1"/>
  <c r="B197" i="2"/>
  <c r="A197" i="2" s="1"/>
  <c r="C197" i="2"/>
  <c r="D197" i="2"/>
  <c r="E197" i="2"/>
  <c r="G197" i="2" s="1"/>
  <c r="B198" i="2"/>
  <c r="A198" i="2" s="1"/>
  <c r="C198" i="2"/>
  <c r="D198" i="2"/>
  <c r="E198" i="2"/>
  <c r="G198" i="2" s="1"/>
  <c r="B199" i="2"/>
  <c r="A199" i="2" s="1"/>
  <c r="C199" i="2"/>
  <c r="D199" i="2"/>
  <c r="E199" i="2"/>
  <c r="G199" i="2" s="1"/>
  <c r="B200" i="2"/>
  <c r="A200" i="2" s="1"/>
  <c r="C200" i="2"/>
  <c r="D200" i="2"/>
  <c r="E200" i="2"/>
  <c r="G200" i="2" s="1"/>
  <c r="B201" i="2"/>
  <c r="A201" i="2" s="1"/>
  <c r="C201" i="2"/>
  <c r="D201" i="2"/>
  <c r="E201" i="2"/>
  <c r="G201" i="2" s="1"/>
  <c r="B202" i="2"/>
  <c r="A202" i="2" s="1"/>
  <c r="C202" i="2"/>
  <c r="D202" i="2"/>
  <c r="E202" i="2"/>
  <c r="G202" i="2" s="1"/>
  <c r="B203" i="2"/>
  <c r="A203" i="2" s="1"/>
  <c r="C203" i="2"/>
  <c r="D203" i="2"/>
  <c r="E203" i="2"/>
  <c r="G203" i="2" s="1"/>
  <c r="B204" i="2"/>
  <c r="A204" i="2" s="1"/>
  <c r="C204" i="2"/>
  <c r="D204" i="2"/>
  <c r="E204" i="2"/>
  <c r="G204" i="2" s="1"/>
  <c r="B205" i="2"/>
  <c r="A205" i="2" s="1"/>
  <c r="C205" i="2"/>
  <c r="D205" i="2"/>
  <c r="E205" i="2"/>
  <c r="G205" i="2" s="1"/>
  <c r="B206" i="2"/>
  <c r="A206" i="2" s="1"/>
  <c r="C206" i="2"/>
  <c r="D206" i="2"/>
  <c r="E206" i="2"/>
  <c r="G206" i="2" s="1"/>
  <c r="B207" i="2"/>
  <c r="A207" i="2" s="1"/>
  <c r="C207" i="2"/>
  <c r="D207" i="2"/>
  <c r="E207" i="2"/>
  <c r="G207" i="2" s="1"/>
  <c r="B208" i="2"/>
  <c r="A208" i="2" s="1"/>
  <c r="C208" i="2"/>
  <c r="D208" i="2"/>
  <c r="E208" i="2"/>
  <c r="G208" i="2" s="1"/>
  <c r="B209" i="2"/>
  <c r="A209" i="2" s="1"/>
  <c r="C209" i="2"/>
  <c r="D209" i="2"/>
  <c r="E209" i="2"/>
  <c r="G209" i="2" s="1"/>
  <c r="B210" i="2"/>
  <c r="A210" i="2" s="1"/>
  <c r="C210" i="2"/>
  <c r="D210" i="2"/>
  <c r="E210" i="2"/>
  <c r="G210" i="2" s="1"/>
  <c r="B211" i="2"/>
  <c r="A211" i="2" s="1"/>
  <c r="C211" i="2"/>
  <c r="D211" i="2"/>
  <c r="E211" i="2"/>
  <c r="G211" i="2" s="1"/>
  <c r="B212" i="2"/>
  <c r="A212" i="2" s="1"/>
  <c r="C212" i="2"/>
  <c r="D212" i="2"/>
  <c r="E212" i="2"/>
  <c r="G212" i="2" s="1"/>
  <c r="B213" i="2"/>
  <c r="A213" i="2" s="1"/>
  <c r="C213" i="2"/>
  <c r="D213" i="2"/>
  <c r="E213" i="2"/>
  <c r="G213" i="2" s="1"/>
  <c r="B214" i="2"/>
  <c r="A214" i="2" s="1"/>
  <c r="C214" i="2"/>
  <c r="D214" i="2"/>
  <c r="E214" i="2"/>
  <c r="G214" i="2" s="1"/>
  <c r="B215" i="2"/>
  <c r="A215" i="2" s="1"/>
  <c r="C215" i="2"/>
  <c r="D215" i="2"/>
  <c r="E215" i="2"/>
  <c r="G215" i="2" s="1"/>
  <c r="B216" i="2"/>
  <c r="A216" i="2" s="1"/>
  <c r="C216" i="2"/>
  <c r="D216" i="2"/>
  <c r="E216" i="2"/>
  <c r="G216" i="2" s="1"/>
  <c r="B217" i="2"/>
  <c r="A217" i="2" s="1"/>
  <c r="C217" i="2"/>
  <c r="D217" i="2"/>
  <c r="E217" i="2"/>
  <c r="G217" i="2" s="1"/>
  <c r="B218" i="2"/>
  <c r="A218" i="2" s="1"/>
  <c r="C218" i="2"/>
  <c r="D218" i="2"/>
  <c r="E218" i="2"/>
  <c r="G218" i="2" s="1"/>
  <c r="B219" i="2"/>
  <c r="A219" i="2" s="1"/>
  <c r="C219" i="2"/>
  <c r="D219" i="2"/>
  <c r="E219" i="2"/>
  <c r="G219" i="2" s="1"/>
  <c r="B220" i="2"/>
  <c r="A220" i="2" s="1"/>
  <c r="C220" i="2"/>
  <c r="D220" i="2"/>
  <c r="E220" i="2"/>
  <c r="G220" i="2" s="1"/>
  <c r="B221" i="2"/>
  <c r="A221" i="2" s="1"/>
  <c r="C221" i="2"/>
  <c r="D221" i="2"/>
  <c r="E221" i="2"/>
  <c r="G221" i="2" s="1"/>
  <c r="B222" i="2"/>
  <c r="A222" i="2" s="1"/>
  <c r="C222" i="2"/>
  <c r="D222" i="2"/>
  <c r="E222" i="2"/>
  <c r="G222" i="2" s="1"/>
  <c r="B223" i="2"/>
  <c r="A223" i="2" s="1"/>
  <c r="C223" i="2"/>
  <c r="D223" i="2"/>
  <c r="E223" i="2"/>
  <c r="G223" i="2" s="1"/>
  <c r="B224" i="2"/>
  <c r="A224" i="2" s="1"/>
  <c r="C224" i="2"/>
  <c r="D224" i="2"/>
  <c r="E224" i="2"/>
  <c r="G224" i="2" s="1"/>
  <c r="B225" i="2"/>
  <c r="A225" i="2" s="1"/>
  <c r="C225" i="2"/>
  <c r="D225" i="2"/>
  <c r="E225" i="2"/>
  <c r="G225" i="2" s="1"/>
  <c r="B226" i="2"/>
  <c r="A226" i="2" s="1"/>
  <c r="C226" i="2"/>
  <c r="D226" i="2"/>
  <c r="E226" i="2"/>
  <c r="G226" i="2" s="1"/>
  <c r="B227" i="2"/>
  <c r="A227" i="2" s="1"/>
  <c r="C227" i="2"/>
  <c r="D227" i="2"/>
  <c r="E227" i="2"/>
  <c r="G227" i="2" s="1"/>
  <c r="B228" i="2"/>
  <c r="A228" i="2" s="1"/>
  <c r="C228" i="2"/>
  <c r="D228" i="2"/>
  <c r="E228" i="2"/>
  <c r="G228" i="2" s="1"/>
  <c r="B229" i="2"/>
  <c r="A229" i="2" s="1"/>
  <c r="C229" i="2"/>
  <c r="D229" i="2"/>
  <c r="E229" i="2"/>
  <c r="G229" i="2" s="1"/>
  <c r="B230" i="2"/>
  <c r="A230" i="2" s="1"/>
  <c r="C230" i="2"/>
  <c r="D230" i="2"/>
  <c r="E230" i="2"/>
  <c r="G230" i="2" s="1"/>
  <c r="B231" i="2"/>
  <c r="A231" i="2" s="1"/>
  <c r="C231" i="2"/>
  <c r="D231" i="2"/>
  <c r="E231" i="2"/>
  <c r="G231" i="2" s="1"/>
  <c r="B232" i="2"/>
  <c r="A232" i="2" s="1"/>
  <c r="C232" i="2"/>
  <c r="D232" i="2"/>
  <c r="E232" i="2"/>
  <c r="G232" i="2" s="1"/>
  <c r="B233" i="2"/>
  <c r="A233" i="2" s="1"/>
  <c r="C233" i="2"/>
  <c r="D233" i="2"/>
  <c r="E233" i="2"/>
  <c r="G233" i="2" s="1"/>
  <c r="B234" i="2"/>
  <c r="A234" i="2" s="1"/>
  <c r="C234" i="2"/>
  <c r="D234" i="2"/>
  <c r="E234" i="2"/>
  <c r="G234" i="2" s="1"/>
  <c r="B235" i="2"/>
  <c r="A235" i="2" s="1"/>
  <c r="C235" i="2"/>
  <c r="D235" i="2"/>
  <c r="E235" i="2"/>
  <c r="G235" i="2" s="1"/>
  <c r="B236" i="2"/>
  <c r="A236" i="2" s="1"/>
  <c r="C236" i="2"/>
  <c r="D236" i="2"/>
  <c r="E236" i="2"/>
  <c r="G236" i="2" s="1"/>
  <c r="B237" i="2"/>
  <c r="A237" i="2" s="1"/>
  <c r="C237" i="2"/>
  <c r="D237" i="2"/>
  <c r="E237" i="2"/>
  <c r="G237" i="2" s="1"/>
  <c r="B238" i="2"/>
  <c r="A238" i="2" s="1"/>
  <c r="C238" i="2"/>
  <c r="D238" i="2"/>
  <c r="E238" i="2"/>
  <c r="G238" i="2" s="1"/>
  <c r="B239" i="2"/>
  <c r="A239" i="2" s="1"/>
  <c r="C239" i="2"/>
  <c r="D239" i="2"/>
  <c r="E239" i="2"/>
  <c r="G239" i="2" s="1"/>
  <c r="B240" i="2"/>
  <c r="A240" i="2" s="1"/>
  <c r="C240" i="2"/>
  <c r="D240" i="2"/>
  <c r="E240" i="2"/>
  <c r="G240" i="2" s="1"/>
  <c r="B241" i="2"/>
  <c r="A241" i="2" s="1"/>
  <c r="C241" i="2"/>
  <c r="D241" i="2"/>
  <c r="E241" i="2"/>
  <c r="G241" i="2" s="1"/>
  <c r="B242" i="2"/>
  <c r="A242" i="2" s="1"/>
  <c r="C242" i="2"/>
  <c r="D242" i="2"/>
  <c r="E242" i="2"/>
  <c r="G242" i="2" s="1"/>
  <c r="B243" i="2"/>
  <c r="A243" i="2" s="1"/>
  <c r="C243" i="2"/>
  <c r="D243" i="2"/>
  <c r="E243" i="2"/>
  <c r="G243" i="2" s="1"/>
  <c r="B244" i="2"/>
  <c r="A244" i="2" s="1"/>
  <c r="C244" i="2"/>
  <c r="D244" i="2"/>
  <c r="E244" i="2"/>
  <c r="G244" i="2" s="1"/>
  <c r="B245" i="2"/>
  <c r="A245" i="2" s="1"/>
  <c r="C245" i="2"/>
  <c r="D245" i="2"/>
  <c r="E245" i="2"/>
  <c r="G245" i="2" s="1"/>
  <c r="B246" i="2"/>
  <c r="A246" i="2" s="1"/>
  <c r="C246" i="2"/>
  <c r="D246" i="2"/>
  <c r="E246" i="2"/>
  <c r="G246" i="2" s="1"/>
  <c r="B247" i="2"/>
  <c r="A247" i="2" s="1"/>
  <c r="C247" i="2"/>
  <c r="D247" i="2"/>
  <c r="E247" i="2"/>
  <c r="G247" i="2" s="1"/>
  <c r="B248" i="2"/>
  <c r="A248" i="2" s="1"/>
  <c r="C248" i="2"/>
  <c r="D248" i="2"/>
  <c r="E248" i="2"/>
  <c r="G248" i="2" s="1"/>
  <c r="B249" i="2"/>
  <c r="A249" i="2" s="1"/>
  <c r="C249" i="2"/>
  <c r="D249" i="2"/>
  <c r="E249" i="2"/>
  <c r="G249" i="2" s="1"/>
  <c r="B250" i="2"/>
  <c r="A250" i="2" s="1"/>
  <c r="C250" i="2"/>
  <c r="D250" i="2"/>
  <c r="E250" i="2"/>
  <c r="G250" i="2" s="1"/>
  <c r="B251" i="2"/>
  <c r="A251" i="2" s="1"/>
  <c r="C251" i="2"/>
  <c r="D251" i="2"/>
  <c r="E251" i="2"/>
  <c r="G251" i="2" s="1"/>
  <c r="B252" i="2"/>
  <c r="A252" i="2" s="1"/>
  <c r="C252" i="2"/>
  <c r="D252" i="2"/>
  <c r="E252" i="2"/>
  <c r="G252" i="2" s="1"/>
  <c r="B253" i="2"/>
  <c r="A253" i="2" s="1"/>
  <c r="C253" i="2"/>
  <c r="D253" i="2"/>
  <c r="E253" i="2"/>
  <c r="G253" i="2" s="1"/>
  <c r="B254" i="2"/>
  <c r="A254" i="2" s="1"/>
  <c r="C254" i="2"/>
  <c r="D254" i="2"/>
  <c r="E254" i="2"/>
  <c r="G254" i="2" s="1"/>
  <c r="B255" i="2"/>
  <c r="A255" i="2" s="1"/>
  <c r="C255" i="2"/>
  <c r="D255" i="2"/>
  <c r="E255" i="2"/>
  <c r="G255" i="2" s="1"/>
  <c r="B256" i="2"/>
  <c r="A256" i="2" s="1"/>
  <c r="C256" i="2"/>
  <c r="D256" i="2"/>
  <c r="E256" i="2"/>
  <c r="G256" i="2" s="1"/>
  <c r="B257" i="2"/>
  <c r="A257" i="2" s="1"/>
  <c r="C257" i="2"/>
  <c r="D257" i="2"/>
  <c r="E257" i="2"/>
  <c r="G257" i="2" s="1"/>
  <c r="B258" i="2"/>
  <c r="A258" i="2" s="1"/>
  <c r="C258" i="2"/>
  <c r="D258" i="2"/>
  <c r="E258" i="2"/>
  <c r="G258" i="2" s="1"/>
  <c r="B259" i="2"/>
  <c r="A259" i="2" s="1"/>
  <c r="C259" i="2"/>
  <c r="D259" i="2"/>
  <c r="E259" i="2"/>
  <c r="G259" i="2" s="1"/>
  <c r="B260" i="2"/>
  <c r="A260" i="2" s="1"/>
  <c r="C260" i="2"/>
  <c r="D260" i="2"/>
  <c r="E260" i="2"/>
  <c r="G260" i="2" s="1"/>
  <c r="B261" i="2"/>
  <c r="A261" i="2" s="1"/>
  <c r="C261" i="2"/>
  <c r="D261" i="2"/>
  <c r="E261" i="2"/>
  <c r="G261" i="2" s="1"/>
  <c r="B262" i="2"/>
  <c r="A262" i="2" s="1"/>
  <c r="C262" i="2"/>
  <c r="D262" i="2"/>
  <c r="E262" i="2"/>
  <c r="G262" i="2" s="1"/>
  <c r="B263" i="2"/>
  <c r="A263" i="2" s="1"/>
  <c r="C263" i="2"/>
  <c r="D263" i="2"/>
  <c r="E263" i="2"/>
  <c r="G263" i="2" s="1"/>
  <c r="B264" i="2"/>
  <c r="A264" i="2" s="1"/>
  <c r="C264" i="2"/>
  <c r="D264" i="2"/>
  <c r="E264" i="2"/>
  <c r="G264" i="2" s="1"/>
  <c r="B265" i="2"/>
  <c r="A265" i="2" s="1"/>
  <c r="C265" i="2"/>
  <c r="D265" i="2"/>
  <c r="E265" i="2"/>
  <c r="G265" i="2" s="1"/>
  <c r="B266" i="2"/>
  <c r="A266" i="2" s="1"/>
  <c r="C266" i="2"/>
  <c r="D266" i="2"/>
  <c r="E266" i="2"/>
  <c r="G266" i="2" s="1"/>
  <c r="B267" i="2"/>
  <c r="A267" i="2" s="1"/>
  <c r="C267" i="2"/>
  <c r="D267" i="2"/>
  <c r="E267" i="2"/>
  <c r="G267" i="2" s="1"/>
  <c r="B268" i="2"/>
  <c r="A268" i="2" s="1"/>
  <c r="C268" i="2"/>
  <c r="D268" i="2"/>
  <c r="E268" i="2"/>
  <c r="G268" i="2" s="1"/>
  <c r="B269" i="2"/>
  <c r="A269" i="2" s="1"/>
  <c r="C269" i="2"/>
  <c r="D269" i="2"/>
  <c r="E269" i="2"/>
  <c r="G269" i="2" s="1"/>
  <c r="B270" i="2"/>
  <c r="A270" i="2" s="1"/>
  <c r="C270" i="2"/>
  <c r="D270" i="2"/>
  <c r="E270" i="2"/>
  <c r="G270" i="2" s="1"/>
  <c r="B271" i="2"/>
  <c r="A271" i="2" s="1"/>
  <c r="C271" i="2"/>
  <c r="D271" i="2"/>
  <c r="E271" i="2"/>
  <c r="G271" i="2" s="1"/>
  <c r="B272" i="2"/>
  <c r="A272" i="2" s="1"/>
  <c r="C272" i="2"/>
  <c r="D272" i="2"/>
  <c r="E272" i="2"/>
  <c r="G272" i="2" s="1"/>
  <c r="B273" i="2"/>
  <c r="A273" i="2" s="1"/>
  <c r="C273" i="2"/>
  <c r="D273" i="2"/>
  <c r="E273" i="2"/>
  <c r="G273" i="2" s="1"/>
  <c r="B274" i="2"/>
  <c r="A274" i="2" s="1"/>
  <c r="C274" i="2"/>
  <c r="D274" i="2"/>
  <c r="E274" i="2"/>
  <c r="G274" i="2" s="1"/>
  <c r="B275" i="2"/>
  <c r="A275" i="2" s="1"/>
  <c r="C275" i="2"/>
  <c r="D275" i="2"/>
  <c r="E275" i="2"/>
  <c r="G275" i="2" s="1"/>
  <c r="B276" i="2"/>
  <c r="A276" i="2" s="1"/>
  <c r="C276" i="2"/>
  <c r="D276" i="2"/>
  <c r="E276" i="2"/>
  <c r="G276" i="2" s="1"/>
  <c r="B277" i="2"/>
  <c r="A277" i="2" s="1"/>
  <c r="C277" i="2"/>
  <c r="D277" i="2"/>
  <c r="E277" i="2"/>
  <c r="G277" i="2" s="1"/>
  <c r="B278" i="2"/>
  <c r="A278" i="2" s="1"/>
  <c r="C278" i="2"/>
  <c r="D278" i="2"/>
  <c r="E278" i="2"/>
  <c r="G278" i="2" s="1"/>
  <c r="B279" i="2"/>
  <c r="A279" i="2" s="1"/>
  <c r="C279" i="2"/>
  <c r="D279" i="2"/>
  <c r="E279" i="2"/>
  <c r="G279" i="2" s="1"/>
  <c r="B280" i="2"/>
  <c r="A280" i="2" s="1"/>
  <c r="C280" i="2"/>
  <c r="D280" i="2"/>
  <c r="E280" i="2"/>
  <c r="G280" i="2" s="1"/>
  <c r="B281" i="2"/>
  <c r="A281" i="2" s="1"/>
  <c r="C281" i="2"/>
  <c r="D281" i="2"/>
  <c r="E281" i="2"/>
  <c r="G281" i="2" s="1"/>
  <c r="B282" i="2"/>
  <c r="A282" i="2" s="1"/>
  <c r="C282" i="2"/>
  <c r="D282" i="2"/>
  <c r="E282" i="2"/>
  <c r="G282" i="2" s="1"/>
  <c r="B283" i="2"/>
  <c r="A283" i="2" s="1"/>
  <c r="C283" i="2"/>
  <c r="D283" i="2"/>
  <c r="E283" i="2"/>
  <c r="G283" i="2" s="1"/>
  <c r="B284" i="2"/>
  <c r="A284" i="2" s="1"/>
  <c r="C284" i="2"/>
  <c r="D284" i="2"/>
  <c r="E284" i="2"/>
  <c r="G284" i="2" s="1"/>
  <c r="B285" i="2"/>
  <c r="A285" i="2" s="1"/>
  <c r="C285" i="2"/>
  <c r="D285" i="2"/>
  <c r="E285" i="2"/>
  <c r="G285" i="2" s="1"/>
  <c r="B286" i="2"/>
  <c r="A286" i="2" s="1"/>
  <c r="C286" i="2"/>
  <c r="D286" i="2"/>
  <c r="E286" i="2"/>
  <c r="G286" i="2" s="1"/>
  <c r="B287" i="2"/>
  <c r="A287" i="2" s="1"/>
  <c r="C287" i="2"/>
  <c r="D287" i="2"/>
  <c r="E287" i="2"/>
  <c r="G287" i="2" s="1"/>
  <c r="B288" i="2"/>
  <c r="A288" i="2" s="1"/>
  <c r="C288" i="2"/>
  <c r="D288" i="2"/>
  <c r="E288" i="2"/>
  <c r="G288" i="2" s="1"/>
  <c r="B289" i="2"/>
  <c r="A289" i="2" s="1"/>
  <c r="C289" i="2"/>
  <c r="D289" i="2"/>
  <c r="E289" i="2"/>
  <c r="G289" i="2" s="1"/>
  <c r="B290" i="2"/>
  <c r="A290" i="2" s="1"/>
  <c r="C290" i="2"/>
  <c r="D290" i="2"/>
  <c r="E290" i="2"/>
  <c r="G290" i="2" s="1"/>
  <c r="B291" i="2"/>
  <c r="A291" i="2" s="1"/>
  <c r="C291" i="2"/>
  <c r="D291" i="2"/>
  <c r="E291" i="2"/>
  <c r="G291" i="2" s="1"/>
  <c r="B292" i="2"/>
  <c r="A292" i="2" s="1"/>
  <c r="C292" i="2"/>
  <c r="D292" i="2"/>
  <c r="E292" i="2"/>
  <c r="G292" i="2" s="1"/>
  <c r="B293" i="2"/>
  <c r="A293" i="2" s="1"/>
  <c r="C293" i="2"/>
  <c r="D293" i="2"/>
  <c r="E293" i="2"/>
  <c r="G293" i="2" s="1"/>
  <c r="B294" i="2"/>
  <c r="A294" i="2" s="1"/>
  <c r="C294" i="2"/>
  <c r="D294" i="2"/>
  <c r="E294" i="2"/>
  <c r="G294" i="2" s="1"/>
  <c r="B295" i="2"/>
  <c r="A295" i="2" s="1"/>
  <c r="C295" i="2"/>
  <c r="D295" i="2"/>
  <c r="E295" i="2"/>
  <c r="G295" i="2" s="1"/>
  <c r="B296" i="2"/>
  <c r="A296" i="2" s="1"/>
  <c r="C296" i="2"/>
  <c r="D296" i="2"/>
  <c r="E296" i="2"/>
  <c r="G296" i="2" s="1"/>
  <c r="B297" i="2"/>
  <c r="A297" i="2" s="1"/>
  <c r="C297" i="2"/>
  <c r="D297" i="2"/>
  <c r="E297" i="2"/>
  <c r="G297" i="2" s="1"/>
  <c r="B298" i="2"/>
  <c r="A298" i="2" s="1"/>
  <c r="C298" i="2"/>
  <c r="D298" i="2"/>
  <c r="E298" i="2"/>
  <c r="G298" i="2" s="1"/>
  <c r="B299" i="2"/>
  <c r="A299" i="2" s="1"/>
  <c r="C299" i="2"/>
  <c r="D299" i="2"/>
  <c r="E299" i="2"/>
  <c r="G299" i="2" s="1"/>
  <c r="B300" i="2"/>
  <c r="A300" i="2" s="1"/>
  <c r="C300" i="2"/>
  <c r="D300" i="2"/>
  <c r="E300" i="2"/>
  <c r="G300" i="2" s="1"/>
  <c r="B301" i="2"/>
  <c r="A301" i="2" s="1"/>
  <c r="C301" i="2"/>
  <c r="D301" i="2"/>
  <c r="E301" i="2"/>
  <c r="G301" i="2" s="1"/>
  <c r="B302" i="2"/>
  <c r="A302" i="2" s="1"/>
  <c r="C302" i="2"/>
  <c r="D302" i="2"/>
  <c r="E302" i="2"/>
  <c r="G302" i="2" s="1"/>
  <c r="B303" i="2"/>
  <c r="A303" i="2" s="1"/>
  <c r="C303" i="2"/>
  <c r="D303" i="2"/>
  <c r="E303" i="2"/>
  <c r="G303" i="2" s="1"/>
  <c r="B304" i="2"/>
  <c r="A304" i="2" s="1"/>
  <c r="C304" i="2"/>
  <c r="D304" i="2"/>
  <c r="E304" i="2"/>
  <c r="G304" i="2" s="1"/>
  <c r="B305" i="2"/>
  <c r="A305" i="2" s="1"/>
  <c r="C305" i="2"/>
  <c r="D305" i="2"/>
  <c r="E305" i="2"/>
  <c r="G305" i="2" s="1"/>
  <c r="B306" i="2"/>
  <c r="A306" i="2" s="1"/>
  <c r="C306" i="2"/>
  <c r="D306" i="2"/>
  <c r="E306" i="2"/>
  <c r="G306" i="2" s="1"/>
  <c r="B307" i="2"/>
  <c r="A307" i="2" s="1"/>
  <c r="C307" i="2"/>
  <c r="D307" i="2"/>
  <c r="E307" i="2"/>
  <c r="G307" i="2" s="1"/>
  <c r="B308" i="2"/>
  <c r="A308" i="2" s="1"/>
  <c r="C308" i="2"/>
  <c r="D308" i="2"/>
  <c r="E308" i="2"/>
  <c r="G308" i="2" s="1"/>
  <c r="B309" i="2"/>
  <c r="A309" i="2" s="1"/>
  <c r="C309" i="2"/>
  <c r="D309" i="2"/>
  <c r="E309" i="2"/>
  <c r="G309" i="2" s="1"/>
  <c r="B310" i="2"/>
  <c r="A310" i="2" s="1"/>
  <c r="C310" i="2"/>
  <c r="D310" i="2"/>
  <c r="E310" i="2"/>
  <c r="G310" i="2" s="1"/>
  <c r="B311" i="2"/>
  <c r="A311" i="2" s="1"/>
  <c r="C311" i="2"/>
  <c r="D311" i="2"/>
  <c r="E311" i="2"/>
  <c r="G311" i="2" s="1"/>
  <c r="B312" i="2"/>
  <c r="A312" i="2" s="1"/>
  <c r="C312" i="2"/>
  <c r="D312" i="2"/>
  <c r="E312" i="2"/>
  <c r="G312" i="2" s="1"/>
  <c r="B313" i="2"/>
  <c r="A313" i="2" s="1"/>
  <c r="C313" i="2"/>
  <c r="D313" i="2"/>
  <c r="E313" i="2"/>
  <c r="G313" i="2" s="1"/>
  <c r="B314" i="2"/>
  <c r="A314" i="2" s="1"/>
  <c r="C314" i="2"/>
  <c r="D314" i="2"/>
  <c r="E314" i="2"/>
  <c r="G314" i="2" s="1"/>
  <c r="B315" i="2"/>
  <c r="A315" i="2" s="1"/>
  <c r="C315" i="2"/>
  <c r="D315" i="2"/>
  <c r="E315" i="2"/>
  <c r="G315" i="2" s="1"/>
  <c r="B316" i="2"/>
  <c r="A316" i="2" s="1"/>
  <c r="C316" i="2"/>
  <c r="D316" i="2"/>
  <c r="E316" i="2"/>
  <c r="G316" i="2" s="1"/>
  <c r="B317" i="2"/>
  <c r="A317" i="2" s="1"/>
  <c r="C317" i="2"/>
  <c r="D317" i="2"/>
  <c r="E317" i="2"/>
  <c r="G317" i="2" s="1"/>
  <c r="B318" i="2"/>
  <c r="A318" i="2" s="1"/>
  <c r="C318" i="2"/>
  <c r="D318" i="2"/>
  <c r="E318" i="2"/>
  <c r="G318" i="2" s="1"/>
  <c r="B319" i="2"/>
  <c r="A319" i="2" s="1"/>
  <c r="C319" i="2"/>
  <c r="D319" i="2"/>
  <c r="E319" i="2"/>
  <c r="G319" i="2" s="1"/>
  <c r="B320" i="2"/>
  <c r="A320" i="2" s="1"/>
  <c r="C320" i="2"/>
  <c r="D320" i="2"/>
  <c r="E320" i="2"/>
  <c r="G320" i="2" s="1"/>
  <c r="B321" i="2"/>
  <c r="A321" i="2" s="1"/>
  <c r="C321" i="2"/>
  <c r="D321" i="2"/>
  <c r="E321" i="2"/>
  <c r="G321" i="2" s="1"/>
  <c r="B322" i="2"/>
  <c r="A322" i="2" s="1"/>
  <c r="C322" i="2"/>
  <c r="D322" i="2"/>
  <c r="E322" i="2"/>
  <c r="G322" i="2" s="1"/>
  <c r="B323" i="2"/>
  <c r="A323" i="2" s="1"/>
  <c r="C323" i="2"/>
  <c r="D323" i="2"/>
  <c r="E323" i="2"/>
  <c r="G323" i="2" s="1"/>
  <c r="B324" i="2"/>
  <c r="A324" i="2" s="1"/>
  <c r="C324" i="2"/>
  <c r="D324" i="2"/>
  <c r="E324" i="2"/>
  <c r="G324" i="2" s="1"/>
  <c r="B325" i="2"/>
  <c r="A325" i="2" s="1"/>
  <c r="C325" i="2"/>
  <c r="D325" i="2"/>
  <c r="E325" i="2"/>
  <c r="G325" i="2" s="1"/>
  <c r="B326" i="2"/>
  <c r="A326" i="2" s="1"/>
  <c r="C326" i="2"/>
  <c r="D326" i="2"/>
  <c r="E326" i="2"/>
  <c r="G326" i="2" s="1"/>
  <c r="B327" i="2"/>
  <c r="A327" i="2" s="1"/>
  <c r="C327" i="2"/>
  <c r="D327" i="2"/>
  <c r="E327" i="2"/>
  <c r="G327" i="2" s="1"/>
  <c r="B328" i="2"/>
  <c r="A328" i="2" s="1"/>
  <c r="C328" i="2"/>
  <c r="D328" i="2"/>
  <c r="E328" i="2"/>
  <c r="G328" i="2" s="1"/>
  <c r="B329" i="2"/>
  <c r="A329" i="2" s="1"/>
  <c r="C329" i="2"/>
  <c r="D329" i="2"/>
  <c r="E329" i="2"/>
  <c r="G329" i="2" s="1"/>
  <c r="B330" i="2"/>
  <c r="A330" i="2" s="1"/>
  <c r="C330" i="2"/>
  <c r="D330" i="2"/>
  <c r="E330" i="2"/>
  <c r="G330" i="2" s="1"/>
  <c r="B331" i="2"/>
  <c r="A331" i="2" s="1"/>
  <c r="C331" i="2"/>
  <c r="D331" i="2"/>
  <c r="E331" i="2"/>
  <c r="G331" i="2" s="1"/>
  <c r="B332" i="2"/>
  <c r="A332" i="2" s="1"/>
  <c r="C332" i="2"/>
  <c r="D332" i="2"/>
  <c r="E332" i="2"/>
  <c r="G332" i="2" s="1"/>
  <c r="B333" i="2"/>
  <c r="A333" i="2" s="1"/>
  <c r="C333" i="2"/>
  <c r="D333" i="2"/>
  <c r="E333" i="2"/>
  <c r="G333" i="2" s="1"/>
  <c r="B334" i="2"/>
  <c r="A334" i="2" s="1"/>
  <c r="C334" i="2"/>
  <c r="D334" i="2"/>
  <c r="E334" i="2"/>
  <c r="G334" i="2" s="1"/>
  <c r="B335" i="2"/>
  <c r="A335" i="2" s="1"/>
  <c r="C335" i="2"/>
  <c r="D335" i="2"/>
  <c r="E335" i="2"/>
  <c r="G335" i="2" s="1"/>
  <c r="B336" i="2"/>
  <c r="A336" i="2" s="1"/>
  <c r="C336" i="2"/>
  <c r="D336" i="2"/>
  <c r="E336" i="2"/>
  <c r="G336" i="2" s="1"/>
  <c r="B337" i="2"/>
  <c r="A337" i="2" s="1"/>
  <c r="C337" i="2"/>
  <c r="D337" i="2"/>
  <c r="E337" i="2"/>
  <c r="G337" i="2" s="1"/>
  <c r="B338" i="2"/>
  <c r="A338" i="2" s="1"/>
  <c r="C338" i="2"/>
  <c r="D338" i="2"/>
  <c r="E338" i="2"/>
  <c r="G338" i="2" s="1"/>
  <c r="B339" i="2"/>
  <c r="A339" i="2" s="1"/>
  <c r="C339" i="2"/>
  <c r="D339" i="2"/>
  <c r="E339" i="2"/>
  <c r="G339" i="2" s="1"/>
  <c r="B340" i="2"/>
  <c r="A340" i="2" s="1"/>
  <c r="C340" i="2"/>
  <c r="D340" i="2"/>
  <c r="E340" i="2"/>
  <c r="G340" i="2" s="1"/>
  <c r="B341" i="2"/>
  <c r="A341" i="2" s="1"/>
  <c r="C341" i="2"/>
  <c r="D341" i="2"/>
  <c r="E341" i="2"/>
  <c r="G341" i="2" s="1"/>
  <c r="B342" i="2"/>
  <c r="A342" i="2" s="1"/>
  <c r="C342" i="2"/>
  <c r="D342" i="2"/>
  <c r="E342" i="2"/>
  <c r="G342" i="2" s="1"/>
  <c r="B343" i="2"/>
  <c r="A343" i="2" s="1"/>
  <c r="C343" i="2"/>
  <c r="D343" i="2"/>
  <c r="E343" i="2"/>
  <c r="G343" i="2" s="1"/>
  <c r="B344" i="2"/>
  <c r="A344" i="2" s="1"/>
  <c r="C344" i="2"/>
  <c r="D344" i="2"/>
  <c r="E344" i="2"/>
  <c r="G344" i="2" s="1"/>
  <c r="B345" i="2"/>
  <c r="A345" i="2" s="1"/>
  <c r="C345" i="2"/>
  <c r="D345" i="2"/>
  <c r="E345" i="2"/>
  <c r="G345" i="2" s="1"/>
  <c r="B346" i="2"/>
  <c r="A346" i="2" s="1"/>
  <c r="C346" i="2"/>
  <c r="D346" i="2"/>
  <c r="E346" i="2"/>
  <c r="G346" i="2" s="1"/>
  <c r="B347" i="2"/>
  <c r="A347" i="2" s="1"/>
  <c r="C347" i="2"/>
  <c r="D347" i="2"/>
  <c r="E347" i="2"/>
  <c r="G347" i="2" s="1"/>
  <c r="B348" i="2"/>
  <c r="A348" i="2" s="1"/>
  <c r="C348" i="2"/>
  <c r="D348" i="2"/>
  <c r="E348" i="2"/>
  <c r="G348" i="2" s="1"/>
  <c r="B349" i="2"/>
  <c r="A349" i="2" s="1"/>
  <c r="C349" i="2"/>
  <c r="D349" i="2"/>
  <c r="E349" i="2"/>
  <c r="G349" i="2" s="1"/>
  <c r="B350" i="2"/>
  <c r="A350" i="2" s="1"/>
  <c r="C350" i="2"/>
  <c r="D350" i="2"/>
  <c r="E350" i="2"/>
  <c r="G350" i="2" s="1"/>
  <c r="B351" i="2"/>
  <c r="A351" i="2" s="1"/>
  <c r="C351" i="2"/>
  <c r="D351" i="2"/>
  <c r="E351" i="2"/>
  <c r="G351" i="2" s="1"/>
  <c r="B352" i="2"/>
  <c r="A352" i="2" s="1"/>
  <c r="C352" i="2"/>
  <c r="D352" i="2"/>
  <c r="E352" i="2"/>
  <c r="G352" i="2" s="1"/>
  <c r="B353" i="2"/>
  <c r="A353" i="2" s="1"/>
  <c r="C353" i="2"/>
  <c r="D353" i="2"/>
  <c r="E353" i="2"/>
  <c r="G353" i="2" s="1"/>
  <c r="B354" i="2"/>
  <c r="A354" i="2" s="1"/>
  <c r="C354" i="2"/>
  <c r="D354" i="2"/>
  <c r="E354" i="2"/>
  <c r="G354" i="2" s="1"/>
  <c r="B355" i="2"/>
  <c r="A355" i="2" s="1"/>
  <c r="C355" i="2"/>
  <c r="D355" i="2"/>
  <c r="E355" i="2"/>
  <c r="G355" i="2" s="1"/>
  <c r="B356" i="2"/>
  <c r="A356" i="2" s="1"/>
  <c r="C356" i="2"/>
  <c r="D356" i="2"/>
  <c r="E356" i="2"/>
  <c r="G356" i="2" s="1"/>
  <c r="B357" i="2"/>
  <c r="A357" i="2" s="1"/>
  <c r="C357" i="2"/>
  <c r="D357" i="2"/>
  <c r="E357" i="2"/>
  <c r="G357" i="2" s="1"/>
  <c r="B358" i="2"/>
  <c r="A358" i="2" s="1"/>
  <c r="C358" i="2"/>
  <c r="D358" i="2"/>
  <c r="E358" i="2"/>
  <c r="G358" i="2" s="1"/>
  <c r="B359" i="2"/>
  <c r="A359" i="2" s="1"/>
  <c r="C359" i="2"/>
  <c r="D359" i="2"/>
  <c r="E359" i="2"/>
  <c r="G359" i="2" s="1"/>
  <c r="B360" i="2"/>
  <c r="A360" i="2" s="1"/>
  <c r="C360" i="2"/>
  <c r="D360" i="2"/>
  <c r="E360" i="2"/>
  <c r="G360" i="2" s="1"/>
  <c r="B361" i="2"/>
  <c r="A361" i="2" s="1"/>
  <c r="C361" i="2"/>
  <c r="D361" i="2"/>
  <c r="E361" i="2"/>
  <c r="G361" i="2" s="1"/>
  <c r="B362" i="2"/>
  <c r="A362" i="2" s="1"/>
  <c r="C362" i="2"/>
  <c r="D362" i="2"/>
  <c r="E362" i="2"/>
  <c r="G362" i="2" s="1"/>
  <c r="B363" i="2"/>
  <c r="A363" i="2" s="1"/>
  <c r="C363" i="2"/>
  <c r="D363" i="2"/>
  <c r="E363" i="2"/>
  <c r="G363" i="2" s="1"/>
  <c r="B364" i="2"/>
  <c r="A364" i="2" s="1"/>
  <c r="C364" i="2"/>
  <c r="D364" i="2"/>
  <c r="E364" i="2"/>
  <c r="G364" i="2" s="1"/>
  <c r="B365" i="2"/>
  <c r="A365" i="2" s="1"/>
  <c r="C365" i="2"/>
  <c r="D365" i="2"/>
  <c r="E365" i="2"/>
  <c r="G365" i="2" s="1"/>
  <c r="B366" i="2"/>
  <c r="A366" i="2" s="1"/>
  <c r="C366" i="2"/>
  <c r="D366" i="2"/>
  <c r="E366" i="2"/>
  <c r="G366" i="2" s="1"/>
  <c r="B367" i="2"/>
  <c r="A367" i="2" s="1"/>
  <c r="C367" i="2"/>
  <c r="D367" i="2"/>
  <c r="E367" i="2"/>
  <c r="G367" i="2" s="1"/>
  <c r="B368" i="2"/>
  <c r="A368" i="2" s="1"/>
  <c r="C368" i="2"/>
  <c r="D368" i="2"/>
  <c r="E368" i="2"/>
  <c r="G368" i="2" s="1"/>
  <c r="B369" i="2"/>
  <c r="A369" i="2" s="1"/>
  <c r="C369" i="2"/>
  <c r="D369" i="2"/>
  <c r="E369" i="2"/>
  <c r="G369" i="2" s="1"/>
  <c r="B370" i="2"/>
  <c r="A370" i="2" s="1"/>
  <c r="C370" i="2"/>
  <c r="D370" i="2"/>
  <c r="E370" i="2"/>
  <c r="G370" i="2" s="1"/>
  <c r="B371" i="2"/>
  <c r="A371" i="2" s="1"/>
  <c r="C371" i="2"/>
  <c r="D371" i="2"/>
  <c r="E371" i="2"/>
  <c r="G371" i="2" s="1"/>
  <c r="B372" i="2"/>
  <c r="A372" i="2" s="1"/>
  <c r="C372" i="2"/>
  <c r="D372" i="2"/>
  <c r="E372" i="2"/>
  <c r="G372" i="2" s="1"/>
  <c r="B373" i="2"/>
  <c r="A373" i="2" s="1"/>
  <c r="C373" i="2"/>
  <c r="D373" i="2"/>
  <c r="E373" i="2"/>
  <c r="G373" i="2" s="1"/>
  <c r="B374" i="2"/>
  <c r="A374" i="2" s="1"/>
  <c r="C374" i="2"/>
  <c r="D374" i="2"/>
  <c r="E374" i="2"/>
  <c r="G374" i="2" s="1"/>
  <c r="B375" i="2"/>
  <c r="A375" i="2" s="1"/>
  <c r="C375" i="2"/>
  <c r="D375" i="2"/>
  <c r="E375" i="2"/>
  <c r="G375" i="2" s="1"/>
  <c r="B376" i="2"/>
  <c r="A376" i="2" s="1"/>
  <c r="C376" i="2"/>
  <c r="D376" i="2"/>
  <c r="E376" i="2"/>
  <c r="G376" i="2" s="1"/>
  <c r="B377" i="2"/>
  <c r="A377" i="2" s="1"/>
  <c r="C377" i="2"/>
  <c r="D377" i="2"/>
  <c r="E377" i="2"/>
  <c r="G377" i="2" s="1"/>
  <c r="B378" i="2"/>
  <c r="A378" i="2" s="1"/>
  <c r="C378" i="2"/>
  <c r="D378" i="2"/>
  <c r="E378" i="2"/>
  <c r="G378" i="2" s="1"/>
  <c r="B379" i="2"/>
  <c r="A379" i="2" s="1"/>
  <c r="C379" i="2"/>
  <c r="D379" i="2"/>
  <c r="E379" i="2"/>
  <c r="G379" i="2" s="1"/>
  <c r="B380" i="2"/>
  <c r="A380" i="2" s="1"/>
  <c r="C380" i="2"/>
  <c r="D380" i="2"/>
  <c r="E380" i="2"/>
  <c r="G380" i="2" s="1"/>
  <c r="B381" i="2"/>
  <c r="A381" i="2" s="1"/>
  <c r="C381" i="2"/>
  <c r="D381" i="2"/>
  <c r="E381" i="2"/>
  <c r="G381" i="2" s="1"/>
  <c r="B382" i="2"/>
  <c r="A382" i="2" s="1"/>
  <c r="C382" i="2"/>
  <c r="D382" i="2"/>
  <c r="E382" i="2"/>
  <c r="G382" i="2" s="1"/>
  <c r="B383" i="2"/>
  <c r="A383" i="2" s="1"/>
  <c r="C383" i="2"/>
  <c r="D383" i="2"/>
  <c r="E383" i="2"/>
  <c r="G383" i="2" s="1"/>
  <c r="B384" i="2"/>
  <c r="A384" i="2" s="1"/>
  <c r="C384" i="2"/>
  <c r="D384" i="2"/>
  <c r="E384" i="2"/>
  <c r="G384" i="2" s="1"/>
  <c r="B385" i="2"/>
  <c r="A385" i="2" s="1"/>
  <c r="C385" i="2"/>
  <c r="D385" i="2"/>
  <c r="E385" i="2"/>
  <c r="G385" i="2" s="1"/>
  <c r="B386" i="2"/>
  <c r="A386" i="2" s="1"/>
  <c r="C386" i="2"/>
  <c r="D386" i="2"/>
  <c r="E386" i="2"/>
  <c r="G386" i="2" s="1"/>
  <c r="B387" i="2"/>
  <c r="A387" i="2" s="1"/>
  <c r="C387" i="2"/>
  <c r="D387" i="2"/>
  <c r="E387" i="2"/>
  <c r="G387" i="2" s="1"/>
  <c r="B388" i="2"/>
  <c r="A388" i="2" s="1"/>
  <c r="C388" i="2"/>
  <c r="D388" i="2"/>
  <c r="E388" i="2"/>
  <c r="G388" i="2" s="1"/>
  <c r="B389" i="2"/>
  <c r="A389" i="2" s="1"/>
  <c r="C389" i="2"/>
  <c r="D389" i="2"/>
  <c r="E389" i="2"/>
  <c r="G389" i="2" s="1"/>
  <c r="B390" i="2"/>
  <c r="A390" i="2" s="1"/>
  <c r="C390" i="2"/>
  <c r="D390" i="2"/>
  <c r="E390" i="2"/>
  <c r="G390" i="2" s="1"/>
  <c r="B391" i="2"/>
  <c r="A391" i="2" s="1"/>
  <c r="C391" i="2"/>
  <c r="D391" i="2"/>
  <c r="E391" i="2"/>
  <c r="G391" i="2" s="1"/>
  <c r="B392" i="2"/>
  <c r="A392" i="2" s="1"/>
  <c r="C392" i="2"/>
  <c r="D392" i="2"/>
  <c r="E392" i="2"/>
  <c r="G392" i="2" s="1"/>
  <c r="B393" i="2"/>
  <c r="A393" i="2" s="1"/>
  <c r="C393" i="2"/>
  <c r="D393" i="2"/>
  <c r="E393" i="2"/>
  <c r="G393" i="2" s="1"/>
  <c r="B394" i="2"/>
  <c r="A394" i="2" s="1"/>
  <c r="C394" i="2"/>
  <c r="D394" i="2"/>
  <c r="E394" i="2"/>
  <c r="G394" i="2" s="1"/>
  <c r="B395" i="2"/>
  <c r="A395" i="2" s="1"/>
  <c r="C395" i="2"/>
  <c r="D395" i="2"/>
  <c r="E395" i="2"/>
  <c r="G395" i="2" s="1"/>
  <c r="B396" i="2"/>
  <c r="A396" i="2" s="1"/>
  <c r="C396" i="2"/>
  <c r="D396" i="2"/>
  <c r="E396" i="2"/>
  <c r="G396" i="2" s="1"/>
  <c r="B397" i="2"/>
  <c r="A397" i="2" s="1"/>
  <c r="C397" i="2"/>
  <c r="D397" i="2"/>
  <c r="E397" i="2"/>
  <c r="G397" i="2" s="1"/>
  <c r="B398" i="2"/>
  <c r="A398" i="2" s="1"/>
  <c r="C398" i="2"/>
  <c r="D398" i="2"/>
  <c r="E398" i="2"/>
  <c r="G398" i="2" s="1"/>
  <c r="B399" i="2"/>
  <c r="A399" i="2" s="1"/>
  <c r="C399" i="2"/>
  <c r="D399" i="2"/>
  <c r="E399" i="2"/>
  <c r="G399" i="2" s="1"/>
  <c r="B400" i="2"/>
  <c r="A400" i="2" s="1"/>
  <c r="C400" i="2"/>
  <c r="D400" i="2"/>
  <c r="E400" i="2"/>
  <c r="G400" i="2" s="1"/>
  <c r="B401" i="2"/>
  <c r="A401" i="2" s="1"/>
  <c r="C401" i="2"/>
  <c r="D401" i="2"/>
  <c r="E401" i="2"/>
  <c r="G401" i="2" s="1"/>
  <c r="B402" i="2"/>
  <c r="A402" i="2" s="1"/>
  <c r="C402" i="2"/>
  <c r="D402" i="2"/>
  <c r="E402" i="2"/>
  <c r="G402" i="2" s="1"/>
  <c r="B403" i="2"/>
  <c r="A403" i="2" s="1"/>
  <c r="C403" i="2"/>
  <c r="D403" i="2"/>
  <c r="E403" i="2"/>
  <c r="G403" i="2" s="1"/>
  <c r="B404" i="2"/>
  <c r="A404" i="2" s="1"/>
  <c r="C404" i="2"/>
  <c r="D404" i="2"/>
  <c r="E404" i="2"/>
  <c r="G404" i="2" s="1"/>
  <c r="B405" i="2"/>
  <c r="A405" i="2" s="1"/>
  <c r="C405" i="2"/>
  <c r="D405" i="2"/>
  <c r="E405" i="2"/>
  <c r="G405" i="2" s="1"/>
  <c r="B406" i="2"/>
  <c r="A406" i="2" s="1"/>
  <c r="C406" i="2"/>
  <c r="D406" i="2"/>
  <c r="E406" i="2"/>
  <c r="G406" i="2" s="1"/>
  <c r="B407" i="2"/>
  <c r="A407" i="2" s="1"/>
  <c r="C407" i="2"/>
  <c r="D407" i="2"/>
  <c r="E407" i="2"/>
  <c r="G407" i="2" s="1"/>
  <c r="B408" i="2"/>
  <c r="A408" i="2" s="1"/>
  <c r="C408" i="2"/>
  <c r="D408" i="2"/>
  <c r="E408" i="2"/>
  <c r="G408" i="2" s="1"/>
  <c r="B409" i="2"/>
  <c r="A409" i="2" s="1"/>
  <c r="C409" i="2"/>
  <c r="D409" i="2"/>
  <c r="E409" i="2"/>
  <c r="G409" i="2" s="1"/>
  <c r="B410" i="2"/>
  <c r="A410" i="2" s="1"/>
  <c r="C410" i="2"/>
  <c r="D410" i="2"/>
  <c r="E410" i="2"/>
  <c r="G410" i="2" s="1"/>
  <c r="B411" i="2"/>
  <c r="A411" i="2" s="1"/>
  <c r="C411" i="2"/>
  <c r="D411" i="2"/>
  <c r="E411" i="2"/>
  <c r="G411" i="2" s="1"/>
  <c r="B412" i="2"/>
  <c r="A412" i="2" s="1"/>
  <c r="C412" i="2"/>
  <c r="D412" i="2"/>
  <c r="E412" i="2"/>
  <c r="G412" i="2" s="1"/>
  <c r="B413" i="2"/>
  <c r="A413" i="2" s="1"/>
  <c r="C413" i="2"/>
  <c r="D413" i="2"/>
  <c r="E413" i="2"/>
  <c r="G413" i="2" s="1"/>
  <c r="B414" i="2"/>
  <c r="A414" i="2" s="1"/>
  <c r="C414" i="2"/>
  <c r="D414" i="2"/>
  <c r="E414" i="2"/>
  <c r="G414" i="2" s="1"/>
  <c r="B415" i="2"/>
  <c r="A415" i="2" s="1"/>
  <c r="C415" i="2"/>
  <c r="D415" i="2"/>
  <c r="E415" i="2"/>
  <c r="G415" i="2" s="1"/>
  <c r="B416" i="2"/>
  <c r="A416" i="2" s="1"/>
  <c r="C416" i="2"/>
  <c r="D416" i="2"/>
  <c r="E416" i="2"/>
  <c r="G416" i="2" s="1"/>
  <c r="B417" i="2"/>
  <c r="A417" i="2" s="1"/>
  <c r="C417" i="2"/>
  <c r="D417" i="2"/>
  <c r="E417" i="2"/>
  <c r="G417" i="2" s="1"/>
  <c r="B418" i="2"/>
  <c r="A418" i="2" s="1"/>
  <c r="C418" i="2"/>
  <c r="D418" i="2"/>
  <c r="E418" i="2"/>
  <c r="G418" i="2" s="1"/>
  <c r="B419" i="2"/>
  <c r="A419" i="2" s="1"/>
  <c r="C419" i="2"/>
  <c r="D419" i="2"/>
  <c r="E419" i="2"/>
  <c r="G419" i="2" s="1"/>
  <c r="B420" i="2"/>
  <c r="A420" i="2" s="1"/>
  <c r="C420" i="2"/>
  <c r="D420" i="2"/>
  <c r="E420" i="2"/>
  <c r="G420" i="2" s="1"/>
  <c r="B421" i="2"/>
  <c r="A421" i="2" s="1"/>
  <c r="C421" i="2"/>
  <c r="D421" i="2"/>
  <c r="E421" i="2"/>
  <c r="G421" i="2" s="1"/>
  <c r="B422" i="2"/>
  <c r="A422" i="2" s="1"/>
  <c r="C422" i="2"/>
  <c r="D422" i="2"/>
  <c r="E422" i="2"/>
  <c r="G422" i="2" s="1"/>
  <c r="B423" i="2"/>
  <c r="A423" i="2" s="1"/>
  <c r="C423" i="2"/>
  <c r="D423" i="2"/>
  <c r="E423" i="2"/>
  <c r="G423" i="2" s="1"/>
  <c r="B424" i="2"/>
  <c r="A424" i="2" s="1"/>
  <c r="C424" i="2"/>
  <c r="D424" i="2"/>
  <c r="E424" i="2"/>
  <c r="G424" i="2" s="1"/>
  <c r="B425" i="2"/>
  <c r="A425" i="2" s="1"/>
  <c r="C425" i="2"/>
  <c r="D425" i="2"/>
  <c r="E425" i="2"/>
  <c r="G425" i="2" s="1"/>
  <c r="B426" i="2"/>
  <c r="A426" i="2" s="1"/>
  <c r="C426" i="2"/>
  <c r="D426" i="2"/>
  <c r="E426" i="2"/>
  <c r="G426" i="2" s="1"/>
  <c r="B427" i="2"/>
  <c r="A427" i="2" s="1"/>
  <c r="C427" i="2"/>
  <c r="D427" i="2"/>
  <c r="E427" i="2"/>
  <c r="G427" i="2" s="1"/>
  <c r="B428" i="2"/>
  <c r="A428" i="2" s="1"/>
  <c r="C428" i="2"/>
  <c r="D428" i="2"/>
  <c r="E428" i="2"/>
  <c r="G428" i="2" s="1"/>
  <c r="B429" i="2"/>
  <c r="A429" i="2" s="1"/>
  <c r="C429" i="2"/>
  <c r="D429" i="2"/>
  <c r="E429" i="2"/>
  <c r="G429" i="2" s="1"/>
  <c r="B430" i="2"/>
  <c r="A430" i="2" s="1"/>
  <c r="C430" i="2"/>
  <c r="D430" i="2"/>
  <c r="E430" i="2"/>
  <c r="G430" i="2" s="1"/>
  <c r="B431" i="2"/>
  <c r="A431" i="2" s="1"/>
  <c r="C431" i="2"/>
  <c r="D431" i="2"/>
  <c r="E431" i="2"/>
  <c r="G431" i="2" s="1"/>
  <c r="B432" i="2"/>
  <c r="A432" i="2" s="1"/>
  <c r="C432" i="2"/>
  <c r="D432" i="2"/>
  <c r="E432" i="2"/>
  <c r="G432" i="2" s="1"/>
  <c r="B433" i="2"/>
  <c r="A433" i="2" s="1"/>
  <c r="C433" i="2"/>
  <c r="D433" i="2"/>
  <c r="E433" i="2"/>
  <c r="G433" i="2" s="1"/>
  <c r="B434" i="2"/>
  <c r="A434" i="2" s="1"/>
  <c r="C434" i="2"/>
  <c r="D434" i="2"/>
  <c r="E434" i="2"/>
  <c r="G434" i="2" s="1"/>
  <c r="B435" i="2"/>
  <c r="A435" i="2" s="1"/>
  <c r="C435" i="2"/>
  <c r="D435" i="2"/>
  <c r="E435" i="2"/>
  <c r="G435" i="2" s="1"/>
  <c r="B436" i="2"/>
  <c r="A436" i="2" s="1"/>
  <c r="C436" i="2"/>
  <c r="D436" i="2"/>
  <c r="E436" i="2"/>
  <c r="G436" i="2" s="1"/>
  <c r="B437" i="2"/>
  <c r="A437" i="2" s="1"/>
  <c r="C437" i="2"/>
  <c r="D437" i="2"/>
  <c r="E437" i="2"/>
  <c r="G437" i="2" s="1"/>
  <c r="B438" i="2"/>
  <c r="A438" i="2" s="1"/>
  <c r="C438" i="2"/>
  <c r="D438" i="2"/>
  <c r="E438" i="2"/>
  <c r="G438" i="2" s="1"/>
  <c r="B439" i="2"/>
  <c r="A439" i="2" s="1"/>
  <c r="C439" i="2"/>
  <c r="D439" i="2"/>
  <c r="E439" i="2"/>
  <c r="G439" i="2" s="1"/>
  <c r="B440" i="2"/>
  <c r="A440" i="2" s="1"/>
  <c r="C440" i="2"/>
  <c r="D440" i="2"/>
  <c r="E440" i="2"/>
  <c r="G440" i="2" s="1"/>
  <c r="B441" i="2"/>
  <c r="A441" i="2" s="1"/>
  <c r="C441" i="2"/>
  <c r="D441" i="2"/>
  <c r="E441" i="2"/>
  <c r="G441" i="2" s="1"/>
  <c r="B442" i="2"/>
  <c r="A442" i="2" s="1"/>
  <c r="C442" i="2"/>
  <c r="D442" i="2"/>
  <c r="E442" i="2"/>
  <c r="G442" i="2" s="1"/>
  <c r="B443" i="2"/>
  <c r="A443" i="2" s="1"/>
  <c r="C443" i="2"/>
  <c r="D443" i="2"/>
  <c r="E443" i="2"/>
  <c r="G443" i="2" s="1"/>
  <c r="B444" i="2"/>
  <c r="A444" i="2" s="1"/>
  <c r="C444" i="2"/>
  <c r="D444" i="2"/>
  <c r="E444" i="2"/>
  <c r="G444" i="2" s="1"/>
  <c r="B445" i="2"/>
  <c r="A445" i="2" s="1"/>
  <c r="C445" i="2"/>
  <c r="D445" i="2"/>
  <c r="E445" i="2"/>
  <c r="G445" i="2" s="1"/>
  <c r="B446" i="2"/>
  <c r="A446" i="2" s="1"/>
  <c r="C446" i="2"/>
  <c r="D446" i="2"/>
  <c r="E446" i="2"/>
  <c r="G446" i="2" s="1"/>
  <c r="B447" i="2"/>
  <c r="A447" i="2" s="1"/>
  <c r="C447" i="2"/>
  <c r="D447" i="2"/>
  <c r="E447" i="2"/>
  <c r="G447" i="2" s="1"/>
  <c r="B448" i="2"/>
  <c r="A448" i="2" s="1"/>
  <c r="C448" i="2"/>
  <c r="D448" i="2"/>
  <c r="E448" i="2"/>
  <c r="G448" i="2" s="1"/>
  <c r="B449" i="2"/>
  <c r="A449" i="2" s="1"/>
  <c r="C449" i="2"/>
  <c r="D449" i="2"/>
  <c r="E449" i="2"/>
  <c r="G449" i="2" s="1"/>
  <c r="B450" i="2"/>
  <c r="A450" i="2" s="1"/>
  <c r="C450" i="2"/>
  <c r="D450" i="2"/>
  <c r="E450" i="2"/>
  <c r="G450" i="2" s="1"/>
  <c r="B451" i="2"/>
  <c r="A451" i="2" s="1"/>
  <c r="C451" i="2"/>
  <c r="D451" i="2"/>
  <c r="E451" i="2"/>
  <c r="G451" i="2" s="1"/>
  <c r="B452" i="2"/>
  <c r="A452" i="2" s="1"/>
  <c r="C452" i="2"/>
  <c r="D452" i="2"/>
  <c r="E452" i="2"/>
  <c r="G452" i="2" s="1"/>
  <c r="B453" i="2"/>
  <c r="A453" i="2" s="1"/>
  <c r="C453" i="2"/>
  <c r="D453" i="2"/>
  <c r="E453" i="2"/>
  <c r="G453" i="2" s="1"/>
  <c r="B454" i="2"/>
  <c r="A454" i="2" s="1"/>
  <c r="C454" i="2"/>
  <c r="D454" i="2"/>
  <c r="E454" i="2"/>
  <c r="G454" i="2" s="1"/>
  <c r="B455" i="2"/>
  <c r="A455" i="2" s="1"/>
  <c r="C455" i="2"/>
  <c r="D455" i="2"/>
  <c r="E455" i="2"/>
  <c r="G455" i="2" s="1"/>
  <c r="B456" i="2"/>
  <c r="A456" i="2" s="1"/>
  <c r="C456" i="2"/>
  <c r="D456" i="2"/>
  <c r="E456" i="2"/>
  <c r="G456" i="2" s="1"/>
  <c r="B457" i="2"/>
  <c r="A457" i="2" s="1"/>
  <c r="C457" i="2"/>
  <c r="D457" i="2"/>
  <c r="E457" i="2"/>
  <c r="G457" i="2" s="1"/>
  <c r="B458" i="2"/>
  <c r="A458" i="2" s="1"/>
  <c r="C458" i="2"/>
  <c r="D458" i="2"/>
  <c r="E458" i="2"/>
  <c r="G458" i="2" s="1"/>
  <c r="B459" i="2"/>
  <c r="A459" i="2" s="1"/>
  <c r="C459" i="2"/>
  <c r="D459" i="2"/>
  <c r="E459" i="2"/>
  <c r="G459" i="2" s="1"/>
  <c r="B460" i="2"/>
  <c r="A460" i="2" s="1"/>
  <c r="C460" i="2"/>
  <c r="D460" i="2"/>
  <c r="E460" i="2"/>
  <c r="G460" i="2" s="1"/>
  <c r="B461" i="2"/>
  <c r="A461" i="2" s="1"/>
  <c r="C461" i="2"/>
  <c r="D461" i="2"/>
  <c r="E461" i="2"/>
  <c r="G461" i="2" s="1"/>
  <c r="B462" i="2"/>
  <c r="A462" i="2" s="1"/>
  <c r="C462" i="2"/>
  <c r="D462" i="2"/>
  <c r="E462" i="2"/>
  <c r="G462" i="2" s="1"/>
  <c r="B463" i="2"/>
  <c r="A463" i="2" s="1"/>
  <c r="C463" i="2"/>
  <c r="D463" i="2"/>
  <c r="E463" i="2"/>
  <c r="G463" i="2" s="1"/>
  <c r="B464" i="2"/>
  <c r="A464" i="2" s="1"/>
  <c r="C464" i="2"/>
  <c r="D464" i="2"/>
  <c r="E464" i="2"/>
  <c r="G464" i="2" s="1"/>
  <c r="B465" i="2"/>
  <c r="A465" i="2" s="1"/>
  <c r="C465" i="2"/>
  <c r="D465" i="2"/>
  <c r="E465" i="2"/>
  <c r="G465" i="2" s="1"/>
  <c r="B466" i="2"/>
  <c r="A466" i="2" s="1"/>
  <c r="C466" i="2"/>
  <c r="D466" i="2"/>
  <c r="E466" i="2"/>
  <c r="G466" i="2" s="1"/>
  <c r="B467" i="2"/>
  <c r="A467" i="2" s="1"/>
  <c r="C467" i="2"/>
  <c r="D467" i="2"/>
  <c r="E467" i="2"/>
  <c r="G467" i="2" s="1"/>
  <c r="B468" i="2"/>
  <c r="A468" i="2" s="1"/>
  <c r="C468" i="2"/>
  <c r="D468" i="2"/>
  <c r="E468" i="2"/>
  <c r="G468" i="2" s="1"/>
  <c r="B469" i="2"/>
  <c r="A469" i="2" s="1"/>
  <c r="C469" i="2"/>
  <c r="D469" i="2"/>
  <c r="E469" i="2"/>
  <c r="G469" i="2" s="1"/>
  <c r="B470" i="2"/>
  <c r="A470" i="2" s="1"/>
  <c r="C470" i="2"/>
  <c r="D470" i="2"/>
  <c r="E470" i="2"/>
  <c r="G470" i="2" s="1"/>
  <c r="B471" i="2"/>
  <c r="A471" i="2" s="1"/>
  <c r="C471" i="2"/>
  <c r="D471" i="2"/>
  <c r="E471" i="2"/>
  <c r="G471" i="2" s="1"/>
  <c r="B472" i="2"/>
  <c r="A472" i="2" s="1"/>
  <c r="C472" i="2"/>
  <c r="D472" i="2"/>
  <c r="E472" i="2"/>
  <c r="G472" i="2" s="1"/>
  <c r="B473" i="2"/>
  <c r="A473" i="2" s="1"/>
  <c r="C473" i="2"/>
  <c r="D473" i="2"/>
  <c r="E473" i="2"/>
  <c r="G473" i="2" s="1"/>
  <c r="B474" i="2"/>
  <c r="A474" i="2" s="1"/>
  <c r="C474" i="2"/>
  <c r="D474" i="2"/>
  <c r="E474" i="2"/>
  <c r="G474" i="2" s="1"/>
  <c r="B475" i="2"/>
  <c r="A475" i="2" s="1"/>
  <c r="C475" i="2"/>
  <c r="D475" i="2"/>
  <c r="E475" i="2"/>
  <c r="G475" i="2" s="1"/>
  <c r="B476" i="2"/>
  <c r="A476" i="2" s="1"/>
  <c r="C476" i="2"/>
  <c r="D476" i="2"/>
  <c r="E476" i="2"/>
  <c r="G476" i="2" s="1"/>
  <c r="B477" i="2"/>
  <c r="A477" i="2" s="1"/>
  <c r="C477" i="2"/>
  <c r="D477" i="2"/>
  <c r="E477" i="2"/>
  <c r="G477" i="2" s="1"/>
  <c r="B478" i="2"/>
  <c r="A478" i="2" s="1"/>
  <c r="C478" i="2"/>
  <c r="D478" i="2"/>
  <c r="E478" i="2"/>
  <c r="G478" i="2" s="1"/>
  <c r="B479" i="2"/>
  <c r="A479" i="2" s="1"/>
  <c r="C479" i="2"/>
  <c r="D479" i="2"/>
  <c r="E479" i="2"/>
  <c r="G479" i="2" s="1"/>
  <c r="B480" i="2"/>
  <c r="A480" i="2" s="1"/>
  <c r="C480" i="2"/>
  <c r="D480" i="2"/>
  <c r="E480" i="2"/>
  <c r="G480" i="2" s="1"/>
  <c r="B481" i="2"/>
  <c r="A481" i="2" s="1"/>
  <c r="C481" i="2"/>
  <c r="D481" i="2"/>
  <c r="E481" i="2"/>
  <c r="G481" i="2" s="1"/>
  <c r="B482" i="2"/>
  <c r="A482" i="2" s="1"/>
  <c r="C482" i="2"/>
  <c r="D482" i="2"/>
  <c r="E482" i="2"/>
  <c r="G482" i="2" s="1"/>
  <c r="B483" i="2"/>
  <c r="A483" i="2" s="1"/>
  <c r="C483" i="2"/>
  <c r="D483" i="2"/>
  <c r="E483" i="2"/>
  <c r="G483" i="2" s="1"/>
  <c r="B484" i="2"/>
  <c r="A484" i="2" s="1"/>
  <c r="C484" i="2"/>
  <c r="D484" i="2"/>
  <c r="E484" i="2"/>
  <c r="G484" i="2" s="1"/>
  <c r="B485" i="2"/>
  <c r="A485" i="2" s="1"/>
  <c r="C485" i="2"/>
  <c r="D485" i="2"/>
  <c r="E485" i="2"/>
  <c r="G485" i="2" s="1"/>
  <c r="B486" i="2"/>
  <c r="A486" i="2" s="1"/>
  <c r="C486" i="2"/>
  <c r="D486" i="2"/>
  <c r="E486" i="2"/>
  <c r="G486" i="2" s="1"/>
  <c r="B487" i="2"/>
  <c r="A487" i="2" s="1"/>
  <c r="C487" i="2"/>
  <c r="D487" i="2"/>
  <c r="E487" i="2"/>
  <c r="G487" i="2" s="1"/>
  <c r="B488" i="2"/>
  <c r="A488" i="2" s="1"/>
  <c r="C488" i="2"/>
  <c r="D488" i="2"/>
  <c r="E488" i="2"/>
  <c r="G488" i="2" s="1"/>
  <c r="B489" i="2"/>
  <c r="A489" i="2" s="1"/>
  <c r="C489" i="2"/>
  <c r="D489" i="2"/>
  <c r="E489" i="2"/>
  <c r="G489" i="2" s="1"/>
  <c r="B490" i="2"/>
  <c r="A490" i="2" s="1"/>
  <c r="C490" i="2"/>
  <c r="D490" i="2"/>
  <c r="E490" i="2"/>
  <c r="G490" i="2" s="1"/>
  <c r="B491" i="2"/>
  <c r="A491" i="2" s="1"/>
  <c r="C491" i="2"/>
  <c r="D491" i="2"/>
  <c r="E491" i="2"/>
  <c r="G491" i="2" s="1"/>
  <c r="B492" i="2"/>
  <c r="A492" i="2" s="1"/>
  <c r="C492" i="2"/>
  <c r="D492" i="2"/>
  <c r="E492" i="2"/>
  <c r="G492" i="2" s="1"/>
  <c r="B493" i="2"/>
  <c r="A493" i="2" s="1"/>
  <c r="C493" i="2"/>
  <c r="D493" i="2"/>
  <c r="E493" i="2"/>
  <c r="G493" i="2" s="1"/>
  <c r="B494" i="2"/>
  <c r="A494" i="2" s="1"/>
  <c r="C494" i="2"/>
  <c r="D494" i="2"/>
  <c r="E494" i="2"/>
  <c r="G494" i="2" s="1"/>
  <c r="B495" i="2"/>
  <c r="A495" i="2" s="1"/>
  <c r="C495" i="2"/>
  <c r="D495" i="2"/>
  <c r="E495" i="2"/>
  <c r="G495" i="2" s="1"/>
  <c r="B496" i="2"/>
  <c r="A496" i="2" s="1"/>
  <c r="C496" i="2"/>
  <c r="D496" i="2"/>
  <c r="E496" i="2"/>
  <c r="G496" i="2" s="1"/>
  <c r="B497" i="2"/>
  <c r="A497" i="2" s="1"/>
  <c r="C497" i="2"/>
  <c r="D497" i="2"/>
  <c r="E497" i="2"/>
  <c r="G497" i="2" s="1"/>
  <c r="B498" i="2"/>
  <c r="A498" i="2" s="1"/>
  <c r="C498" i="2"/>
  <c r="D498" i="2"/>
  <c r="E498" i="2"/>
  <c r="G498" i="2" s="1"/>
  <c r="B499" i="2"/>
  <c r="A499" i="2" s="1"/>
  <c r="C499" i="2"/>
  <c r="D499" i="2"/>
  <c r="E499" i="2"/>
  <c r="G499" i="2" s="1"/>
  <c r="B500" i="2"/>
  <c r="A500" i="2" s="1"/>
  <c r="C500" i="2"/>
  <c r="D500" i="2"/>
  <c r="E500" i="2"/>
  <c r="G500" i="2" s="1"/>
  <c r="B501" i="2"/>
  <c r="A501" i="2" s="1"/>
  <c r="C501" i="2"/>
  <c r="D501" i="2"/>
  <c r="E501" i="2"/>
  <c r="G501" i="2" s="1"/>
  <c r="B502" i="2"/>
  <c r="A502" i="2" s="1"/>
  <c r="C502" i="2"/>
  <c r="D502" i="2"/>
  <c r="E502" i="2"/>
  <c r="G502" i="2" s="1"/>
  <c r="B503" i="2"/>
  <c r="A503" i="2" s="1"/>
  <c r="C503" i="2"/>
  <c r="D503" i="2"/>
  <c r="E503" i="2"/>
  <c r="G503" i="2" s="1"/>
  <c r="B504" i="2"/>
  <c r="A504" i="2" s="1"/>
  <c r="C504" i="2"/>
  <c r="D504" i="2"/>
  <c r="E504" i="2"/>
  <c r="G504" i="2" s="1"/>
  <c r="B505" i="2"/>
  <c r="A505" i="2" s="1"/>
  <c r="C505" i="2"/>
  <c r="D505" i="2"/>
  <c r="E505" i="2"/>
  <c r="G505" i="2" s="1"/>
  <c r="B506" i="2"/>
  <c r="A506" i="2" s="1"/>
  <c r="C506" i="2"/>
  <c r="D506" i="2"/>
  <c r="E506" i="2"/>
  <c r="G506" i="2" s="1"/>
  <c r="B507" i="2"/>
  <c r="A507" i="2" s="1"/>
  <c r="C507" i="2"/>
  <c r="D507" i="2"/>
  <c r="E507" i="2"/>
  <c r="G507" i="2" s="1"/>
  <c r="B508" i="2"/>
  <c r="A508" i="2" s="1"/>
  <c r="C508" i="2"/>
  <c r="D508" i="2"/>
  <c r="E508" i="2"/>
  <c r="G508" i="2" s="1"/>
  <c r="B509" i="2"/>
  <c r="A509" i="2" s="1"/>
  <c r="C509" i="2"/>
  <c r="D509" i="2"/>
  <c r="E509" i="2"/>
  <c r="G509" i="2" s="1"/>
  <c r="B510" i="2"/>
  <c r="A510" i="2" s="1"/>
  <c r="C510" i="2"/>
  <c r="D510" i="2"/>
  <c r="E510" i="2"/>
  <c r="G510" i="2" s="1"/>
  <c r="B511" i="2"/>
  <c r="A511" i="2" s="1"/>
  <c r="C511" i="2"/>
  <c r="D511" i="2"/>
  <c r="E511" i="2"/>
  <c r="G511" i="2" s="1"/>
  <c r="B512" i="2"/>
  <c r="A512" i="2" s="1"/>
  <c r="C512" i="2"/>
  <c r="D512" i="2"/>
  <c r="E512" i="2"/>
  <c r="G512" i="2" s="1"/>
  <c r="B513" i="2"/>
  <c r="A513" i="2" s="1"/>
  <c r="C513" i="2"/>
  <c r="D513" i="2"/>
  <c r="E513" i="2"/>
  <c r="G513" i="2" s="1"/>
  <c r="B514" i="2"/>
  <c r="A514" i="2" s="1"/>
  <c r="C514" i="2"/>
  <c r="D514" i="2"/>
  <c r="E514" i="2"/>
  <c r="G514" i="2" s="1"/>
  <c r="B515" i="2"/>
  <c r="A515" i="2" s="1"/>
  <c r="C515" i="2"/>
  <c r="D515" i="2"/>
  <c r="E515" i="2"/>
  <c r="G515" i="2" s="1"/>
  <c r="B516" i="2"/>
  <c r="A516" i="2" s="1"/>
  <c r="C516" i="2"/>
  <c r="D516" i="2"/>
  <c r="E516" i="2"/>
  <c r="G516" i="2" s="1"/>
  <c r="B517" i="2"/>
  <c r="A517" i="2" s="1"/>
  <c r="C517" i="2"/>
  <c r="D517" i="2"/>
  <c r="E517" i="2"/>
  <c r="G517" i="2" s="1"/>
  <c r="B518" i="2"/>
  <c r="A518" i="2" s="1"/>
  <c r="C518" i="2"/>
  <c r="D518" i="2"/>
  <c r="E518" i="2"/>
  <c r="G518" i="2" s="1"/>
  <c r="B519" i="2"/>
  <c r="A519" i="2" s="1"/>
  <c r="C519" i="2"/>
  <c r="D519" i="2"/>
  <c r="E519" i="2"/>
  <c r="G519" i="2" s="1"/>
  <c r="B520" i="2"/>
  <c r="A520" i="2" s="1"/>
  <c r="C520" i="2"/>
  <c r="D520" i="2"/>
  <c r="E520" i="2"/>
  <c r="G520" i="2" s="1"/>
  <c r="B521" i="2"/>
  <c r="A521" i="2" s="1"/>
  <c r="C521" i="2"/>
  <c r="D521" i="2"/>
  <c r="E521" i="2"/>
  <c r="G521" i="2" s="1"/>
  <c r="B522" i="2"/>
  <c r="A522" i="2" s="1"/>
  <c r="C522" i="2"/>
  <c r="D522" i="2"/>
  <c r="E522" i="2"/>
  <c r="G522" i="2" s="1"/>
  <c r="B523" i="2"/>
  <c r="A523" i="2" s="1"/>
  <c r="C523" i="2"/>
  <c r="D523" i="2"/>
  <c r="E523" i="2"/>
  <c r="G523" i="2" s="1"/>
  <c r="B524" i="2"/>
  <c r="A524" i="2" s="1"/>
  <c r="C524" i="2"/>
  <c r="D524" i="2"/>
  <c r="E524" i="2"/>
  <c r="G524" i="2" s="1"/>
  <c r="B525" i="2"/>
  <c r="A525" i="2" s="1"/>
  <c r="C525" i="2"/>
  <c r="D525" i="2"/>
  <c r="E525" i="2"/>
  <c r="G525" i="2" s="1"/>
  <c r="B526" i="2"/>
  <c r="A526" i="2" s="1"/>
  <c r="C526" i="2"/>
  <c r="D526" i="2"/>
  <c r="E526" i="2"/>
  <c r="G526" i="2" s="1"/>
  <c r="B527" i="2"/>
  <c r="A527" i="2" s="1"/>
  <c r="C527" i="2"/>
  <c r="D527" i="2"/>
  <c r="E527" i="2"/>
  <c r="G527" i="2" s="1"/>
  <c r="B528" i="2"/>
  <c r="A528" i="2" s="1"/>
  <c r="C528" i="2"/>
  <c r="D528" i="2"/>
  <c r="E528" i="2"/>
  <c r="G528" i="2" s="1"/>
  <c r="B529" i="2"/>
  <c r="A529" i="2" s="1"/>
  <c r="C529" i="2"/>
  <c r="D529" i="2"/>
  <c r="E529" i="2"/>
  <c r="G529" i="2" s="1"/>
  <c r="B530" i="2"/>
  <c r="A530" i="2" s="1"/>
  <c r="C530" i="2"/>
  <c r="D530" i="2"/>
  <c r="E530" i="2"/>
  <c r="G530" i="2" s="1"/>
  <c r="B531" i="2"/>
  <c r="A531" i="2" s="1"/>
  <c r="C531" i="2"/>
  <c r="D531" i="2"/>
  <c r="E531" i="2"/>
  <c r="G531" i="2" s="1"/>
  <c r="B532" i="2"/>
  <c r="A532" i="2" s="1"/>
  <c r="C532" i="2"/>
  <c r="D532" i="2"/>
  <c r="E532" i="2"/>
  <c r="G532" i="2" s="1"/>
  <c r="B533" i="2"/>
  <c r="A533" i="2" s="1"/>
  <c r="C533" i="2"/>
  <c r="D533" i="2"/>
  <c r="E533" i="2"/>
  <c r="G533" i="2" s="1"/>
  <c r="B534" i="2"/>
  <c r="A534" i="2" s="1"/>
  <c r="C534" i="2"/>
  <c r="D534" i="2"/>
  <c r="E534" i="2"/>
  <c r="G534" i="2" s="1"/>
  <c r="B535" i="2"/>
  <c r="A535" i="2" s="1"/>
  <c r="C535" i="2"/>
  <c r="D535" i="2"/>
  <c r="E535" i="2"/>
  <c r="G535" i="2" s="1"/>
  <c r="B536" i="2"/>
  <c r="A536" i="2" s="1"/>
  <c r="C536" i="2"/>
  <c r="D536" i="2"/>
  <c r="E536" i="2"/>
  <c r="G536" i="2" s="1"/>
  <c r="B537" i="2"/>
  <c r="A537" i="2" s="1"/>
  <c r="C537" i="2"/>
  <c r="D537" i="2"/>
  <c r="E537" i="2"/>
  <c r="G537" i="2" s="1"/>
  <c r="B538" i="2"/>
  <c r="A538" i="2" s="1"/>
  <c r="C538" i="2"/>
  <c r="D538" i="2"/>
  <c r="E538" i="2"/>
  <c r="G538" i="2" s="1"/>
  <c r="B539" i="2"/>
  <c r="A539" i="2" s="1"/>
  <c r="C539" i="2"/>
  <c r="D539" i="2"/>
  <c r="E539" i="2"/>
  <c r="G539" i="2" s="1"/>
  <c r="B540" i="2"/>
  <c r="A540" i="2" s="1"/>
  <c r="C540" i="2"/>
  <c r="D540" i="2"/>
  <c r="E540" i="2"/>
  <c r="G540" i="2" s="1"/>
  <c r="B541" i="2"/>
  <c r="A541" i="2" s="1"/>
  <c r="C541" i="2"/>
  <c r="D541" i="2"/>
  <c r="E541" i="2"/>
  <c r="G541" i="2" s="1"/>
  <c r="B542" i="2"/>
  <c r="A542" i="2" s="1"/>
  <c r="C542" i="2"/>
  <c r="D542" i="2"/>
  <c r="E542" i="2"/>
  <c r="G542" i="2" s="1"/>
  <c r="B543" i="2"/>
  <c r="A543" i="2" s="1"/>
  <c r="C543" i="2"/>
  <c r="D543" i="2"/>
  <c r="E543" i="2"/>
  <c r="G543" i="2" s="1"/>
  <c r="B544" i="2"/>
  <c r="A544" i="2" s="1"/>
  <c r="C544" i="2"/>
  <c r="D544" i="2"/>
  <c r="E544" i="2"/>
  <c r="G544" i="2" s="1"/>
  <c r="B545" i="2"/>
  <c r="A545" i="2" s="1"/>
  <c r="C545" i="2"/>
  <c r="D545" i="2"/>
  <c r="E545" i="2"/>
  <c r="G545" i="2" s="1"/>
  <c r="B546" i="2"/>
  <c r="A546" i="2" s="1"/>
  <c r="C546" i="2"/>
  <c r="D546" i="2"/>
  <c r="E546" i="2"/>
  <c r="G546" i="2" s="1"/>
  <c r="B547" i="2"/>
  <c r="A547" i="2" s="1"/>
  <c r="C547" i="2"/>
  <c r="D547" i="2"/>
  <c r="E547" i="2"/>
  <c r="G547" i="2" s="1"/>
  <c r="B548" i="2"/>
  <c r="A548" i="2" s="1"/>
  <c r="C548" i="2"/>
  <c r="D548" i="2"/>
  <c r="E548" i="2"/>
  <c r="G548" i="2" s="1"/>
  <c r="B549" i="2"/>
  <c r="A549" i="2" s="1"/>
  <c r="C549" i="2"/>
  <c r="D549" i="2"/>
  <c r="E549" i="2"/>
  <c r="G549" i="2" s="1"/>
  <c r="B550" i="2"/>
  <c r="A550" i="2" s="1"/>
  <c r="C550" i="2"/>
  <c r="D550" i="2"/>
  <c r="E550" i="2"/>
  <c r="G550" i="2" s="1"/>
  <c r="B551" i="2"/>
  <c r="A551" i="2" s="1"/>
  <c r="C551" i="2"/>
  <c r="D551" i="2"/>
  <c r="E551" i="2"/>
  <c r="G551" i="2" s="1"/>
  <c r="B552" i="2"/>
  <c r="A552" i="2" s="1"/>
  <c r="C552" i="2"/>
  <c r="D552" i="2"/>
  <c r="E552" i="2"/>
  <c r="G552" i="2" s="1"/>
  <c r="B553" i="2"/>
  <c r="A553" i="2" s="1"/>
  <c r="C553" i="2"/>
  <c r="D553" i="2"/>
  <c r="E553" i="2"/>
  <c r="G553" i="2" s="1"/>
  <c r="B554" i="2"/>
  <c r="A554" i="2" s="1"/>
  <c r="C554" i="2"/>
  <c r="D554" i="2"/>
  <c r="E554" i="2"/>
  <c r="G554" i="2" s="1"/>
  <c r="B555" i="2"/>
  <c r="A555" i="2" s="1"/>
  <c r="C555" i="2"/>
  <c r="D555" i="2"/>
  <c r="E555" i="2"/>
  <c r="G555" i="2" s="1"/>
  <c r="B556" i="2"/>
  <c r="A556" i="2" s="1"/>
  <c r="C556" i="2"/>
  <c r="D556" i="2"/>
  <c r="E556" i="2"/>
  <c r="G556" i="2" s="1"/>
  <c r="B557" i="2"/>
  <c r="A557" i="2" s="1"/>
  <c r="C557" i="2"/>
  <c r="D557" i="2"/>
  <c r="E557" i="2"/>
  <c r="G557" i="2" s="1"/>
  <c r="B558" i="2"/>
  <c r="A558" i="2" s="1"/>
  <c r="C558" i="2"/>
  <c r="D558" i="2"/>
  <c r="E558" i="2"/>
  <c r="G558" i="2" s="1"/>
  <c r="B559" i="2"/>
  <c r="A559" i="2" s="1"/>
  <c r="C559" i="2"/>
  <c r="D559" i="2"/>
  <c r="E559" i="2"/>
  <c r="G559" i="2" s="1"/>
  <c r="B560" i="2"/>
  <c r="A560" i="2" s="1"/>
  <c r="C560" i="2"/>
  <c r="D560" i="2"/>
  <c r="E560" i="2"/>
  <c r="G560" i="2" s="1"/>
  <c r="B561" i="2"/>
  <c r="A561" i="2" s="1"/>
  <c r="C561" i="2"/>
  <c r="D561" i="2"/>
  <c r="E561" i="2"/>
  <c r="G561" i="2" s="1"/>
  <c r="B562" i="2"/>
  <c r="A562" i="2" s="1"/>
  <c r="C562" i="2"/>
  <c r="D562" i="2"/>
  <c r="E562" i="2"/>
  <c r="G562" i="2" s="1"/>
  <c r="B563" i="2"/>
  <c r="A563" i="2" s="1"/>
  <c r="C563" i="2"/>
  <c r="D563" i="2"/>
  <c r="E563" i="2"/>
  <c r="G563" i="2" s="1"/>
  <c r="B564" i="2"/>
  <c r="A564" i="2" s="1"/>
  <c r="C564" i="2"/>
  <c r="D564" i="2"/>
  <c r="E564" i="2"/>
  <c r="G564" i="2" s="1"/>
  <c r="B565" i="2"/>
  <c r="A565" i="2" s="1"/>
  <c r="C565" i="2"/>
  <c r="D565" i="2"/>
  <c r="E565" i="2"/>
  <c r="G565" i="2" s="1"/>
  <c r="B566" i="2"/>
  <c r="A566" i="2" s="1"/>
  <c r="C566" i="2"/>
  <c r="D566" i="2"/>
  <c r="E566" i="2"/>
  <c r="G566" i="2" s="1"/>
  <c r="B567" i="2"/>
  <c r="A567" i="2" s="1"/>
  <c r="C567" i="2"/>
  <c r="D567" i="2"/>
  <c r="E567" i="2"/>
  <c r="G567" i="2" s="1"/>
  <c r="B568" i="2"/>
  <c r="A568" i="2" s="1"/>
  <c r="C568" i="2"/>
  <c r="D568" i="2"/>
  <c r="E568" i="2"/>
  <c r="G568" i="2" s="1"/>
  <c r="B569" i="2"/>
  <c r="A569" i="2" s="1"/>
  <c r="C569" i="2"/>
  <c r="D569" i="2"/>
  <c r="E569" i="2"/>
  <c r="G569" i="2" s="1"/>
  <c r="B570" i="2"/>
  <c r="A570" i="2" s="1"/>
  <c r="C570" i="2"/>
  <c r="D570" i="2"/>
  <c r="E570" i="2"/>
  <c r="G570" i="2" s="1"/>
  <c r="B571" i="2"/>
  <c r="A571" i="2" s="1"/>
  <c r="C571" i="2"/>
  <c r="D571" i="2"/>
  <c r="E571" i="2"/>
  <c r="G571" i="2" s="1"/>
  <c r="B572" i="2"/>
  <c r="A572" i="2" s="1"/>
  <c r="C572" i="2"/>
  <c r="D572" i="2"/>
  <c r="E572" i="2"/>
  <c r="G572" i="2" s="1"/>
  <c r="B573" i="2"/>
  <c r="A573" i="2" s="1"/>
  <c r="C573" i="2"/>
  <c r="D573" i="2"/>
  <c r="E573" i="2"/>
  <c r="G573" i="2" s="1"/>
  <c r="B574" i="2"/>
  <c r="A574" i="2" s="1"/>
  <c r="C574" i="2"/>
  <c r="D574" i="2"/>
  <c r="E574" i="2"/>
  <c r="G574" i="2" s="1"/>
  <c r="B575" i="2"/>
  <c r="A575" i="2" s="1"/>
  <c r="C575" i="2"/>
  <c r="D575" i="2"/>
  <c r="E575" i="2"/>
  <c r="G575" i="2" s="1"/>
  <c r="B576" i="2"/>
  <c r="A576" i="2" s="1"/>
  <c r="C576" i="2"/>
  <c r="D576" i="2"/>
  <c r="E576" i="2"/>
  <c r="G576" i="2" s="1"/>
  <c r="B577" i="2"/>
  <c r="A577" i="2" s="1"/>
  <c r="C577" i="2"/>
  <c r="D577" i="2"/>
  <c r="E577" i="2"/>
  <c r="G577" i="2" s="1"/>
  <c r="B578" i="2"/>
  <c r="A578" i="2" s="1"/>
  <c r="C578" i="2"/>
  <c r="D578" i="2"/>
  <c r="E578" i="2"/>
  <c r="G578" i="2" s="1"/>
  <c r="B579" i="2"/>
  <c r="A579" i="2" s="1"/>
  <c r="C579" i="2"/>
  <c r="D579" i="2"/>
  <c r="E579" i="2"/>
  <c r="G579" i="2" s="1"/>
  <c r="B580" i="2"/>
  <c r="A580" i="2" s="1"/>
  <c r="C580" i="2"/>
  <c r="D580" i="2"/>
  <c r="E580" i="2"/>
  <c r="G580" i="2" s="1"/>
  <c r="B581" i="2"/>
  <c r="A581" i="2" s="1"/>
  <c r="C581" i="2"/>
  <c r="D581" i="2"/>
  <c r="E581" i="2"/>
  <c r="G581" i="2" s="1"/>
  <c r="B582" i="2"/>
  <c r="A582" i="2" s="1"/>
  <c r="C582" i="2"/>
  <c r="D582" i="2"/>
  <c r="E582" i="2"/>
  <c r="G582" i="2" s="1"/>
  <c r="B583" i="2"/>
  <c r="A583" i="2" s="1"/>
  <c r="C583" i="2"/>
  <c r="D583" i="2"/>
  <c r="E583" i="2"/>
  <c r="G583" i="2" s="1"/>
  <c r="B584" i="2"/>
  <c r="A584" i="2" s="1"/>
  <c r="C584" i="2"/>
  <c r="D584" i="2"/>
  <c r="E584" i="2"/>
  <c r="G584" i="2" s="1"/>
  <c r="B585" i="2"/>
  <c r="A585" i="2" s="1"/>
  <c r="C585" i="2"/>
  <c r="D585" i="2"/>
  <c r="E585" i="2"/>
  <c r="G585" i="2" s="1"/>
  <c r="B586" i="2"/>
  <c r="A586" i="2" s="1"/>
  <c r="C586" i="2"/>
  <c r="D586" i="2"/>
  <c r="E586" i="2"/>
  <c r="G586" i="2" s="1"/>
  <c r="B587" i="2"/>
  <c r="A587" i="2" s="1"/>
  <c r="C587" i="2"/>
  <c r="D587" i="2"/>
  <c r="E587" i="2"/>
  <c r="G587" i="2" s="1"/>
  <c r="B588" i="2"/>
  <c r="A588" i="2" s="1"/>
  <c r="C588" i="2"/>
  <c r="D588" i="2"/>
  <c r="E588" i="2"/>
  <c r="G588" i="2" s="1"/>
  <c r="B589" i="2"/>
  <c r="A589" i="2" s="1"/>
  <c r="C589" i="2"/>
  <c r="D589" i="2"/>
  <c r="E589" i="2"/>
  <c r="G589" i="2" s="1"/>
  <c r="B590" i="2"/>
  <c r="A590" i="2" s="1"/>
  <c r="C590" i="2"/>
  <c r="D590" i="2"/>
  <c r="E590" i="2"/>
  <c r="G590" i="2" s="1"/>
  <c r="B591" i="2"/>
  <c r="A591" i="2" s="1"/>
  <c r="C591" i="2"/>
  <c r="D591" i="2"/>
  <c r="E591" i="2"/>
  <c r="G591" i="2" s="1"/>
  <c r="B592" i="2"/>
  <c r="A592" i="2" s="1"/>
  <c r="C592" i="2"/>
  <c r="D592" i="2"/>
  <c r="E592" i="2"/>
  <c r="G592" i="2" s="1"/>
  <c r="B593" i="2"/>
  <c r="A593" i="2" s="1"/>
  <c r="C593" i="2"/>
  <c r="D593" i="2"/>
  <c r="E593" i="2"/>
  <c r="G593" i="2" s="1"/>
  <c r="B594" i="2"/>
  <c r="A594" i="2" s="1"/>
  <c r="C594" i="2"/>
  <c r="D594" i="2"/>
  <c r="E594" i="2"/>
  <c r="G594" i="2" s="1"/>
  <c r="B595" i="2"/>
  <c r="A595" i="2" s="1"/>
  <c r="C595" i="2"/>
  <c r="D595" i="2"/>
  <c r="E595" i="2"/>
  <c r="G595" i="2" s="1"/>
  <c r="B596" i="2"/>
  <c r="A596" i="2" s="1"/>
  <c r="C596" i="2"/>
  <c r="D596" i="2"/>
  <c r="E596" i="2"/>
  <c r="G596" i="2" s="1"/>
  <c r="B597" i="2"/>
  <c r="A597" i="2" s="1"/>
  <c r="C597" i="2"/>
  <c r="D597" i="2"/>
  <c r="E597" i="2"/>
  <c r="G597" i="2" s="1"/>
  <c r="B598" i="2"/>
  <c r="A598" i="2" s="1"/>
  <c r="C598" i="2"/>
  <c r="D598" i="2"/>
  <c r="E598" i="2"/>
  <c r="G598" i="2" s="1"/>
  <c r="B599" i="2"/>
  <c r="A599" i="2" s="1"/>
  <c r="C599" i="2"/>
  <c r="D599" i="2"/>
  <c r="E599" i="2"/>
  <c r="G599" i="2" s="1"/>
  <c r="B600" i="2"/>
  <c r="A600" i="2" s="1"/>
  <c r="C600" i="2"/>
  <c r="D600" i="2"/>
  <c r="E600" i="2"/>
  <c r="G600" i="2" s="1"/>
  <c r="B601" i="2"/>
  <c r="A601" i="2" s="1"/>
  <c r="C601" i="2"/>
  <c r="D601" i="2"/>
  <c r="E601" i="2"/>
  <c r="G601" i="2" s="1"/>
  <c r="B602" i="2"/>
  <c r="A602" i="2" s="1"/>
  <c r="C602" i="2"/>
  <c r="D602" i="2"/>
  <c r="E602" i="2"/>
  <c r="G602" i="2" s="1"/>
  <c r="B603" i="2"/>
  <c r="A603" i="2" s="1"/>
  <c r="C603" i="2"/>
  <c r="D603" i="2"/>
  <c r="E603" i="2"/>
  <c r="G603" i="2" s="1"/>
  <c r="B604" i="2"/>
  <c r="A604" i="2" s="1"/>
  <c r="C604" i="2"/>
  <c r="D604" i="2"/>
  <c r="E604" i="2"/>
  <c r="G604" i="2" s="1"/>
  <c r="B605" i="2"/>
  <c r="A605" i="2" s="1"/>
  <c r="C605" i="2"/>
  <c r="D605" i="2"/>
  <c r="E605" i="2"/>
  <c r="G605" i="2" s="1"/>
  <c r="B606" i="2"/>
  <c r="A606" i="2" s="1"/>
  <c r="C606" i="2"/>
  <c r="D606" i="2"/>
  <c r="E606" i="2"/>
  <c r="G606" i="2" s="1"/>
  <c r="B607" i="2"/>
  <c r="A607" i="2" s="1"/>
  <c r="C607" i="2"/>
  <c r="D607" i="2"/>
  <c r="E607" i="2"/>
  <c r="G607" i="2" s="1"/>
  <c r="B608" i="2"/>
  <c r="A608" i="2" s="1"/>
  <c r="C608" i="2"/>
  <c r="D608" i="2"/>
  <c r="E608" i="2"/>
  <c r="G608" i="2" s="1"/>
  <c r="B609" i="2"/>
  <c r="A609" i="2" s="1"/>
  <c r="C609" i="2"/>
  <c r="D609" i="2"/>
  <c r="E609" i="2"/>
  <c r="G609" i="2" s="1"/>
  <c r="B610" i="2"/>
  <c r="A610" i="2" s="1"/>
  <c r="C610" i="2"/>
  <c r="D610" i="2"/>
  <c r="E610" i="2"/>
  <c r="G610" i="2" s="1"/>
  <c r="B611" i="2"/>
  <c r="A611" i="2" s="1"/>
  <c r="C611" i="2"/>
  <c r="D611" i="2"/>
  <c r="E611" i="2"/>
  <c r="G611" i="2" s="1"/>
  <c r="B612" i="2"/>
  <c r="A612" i="2" s="1"/>
  <c r="C612" i="2"/>
  <c r="D612" i="2"/>
  <c r="E612" i="2"/>
  <c r="G612" i="2" s="1"/>
  <c r="B613" i="2"/>
  <c r="A613" i="2" s="1"/>
  <c r="C613" i="2"/>
  <c r="D613" i="2"/>
  <c r="E613" i="2"/>
  <c r="G613" i="2" s="1"/>
  <c r="B614" i="2"/>
  <c r="A614" i="2" s="1"/>
  <c r="C614" i="2"/>
  <c r="D614" i="2"/>
  <c r="E614" i="2"/>
  <c r="G614" i="2" s="1"/>
  <c r="B615" i="2"/>
  <c r="A615" i="2" s="1"/>
  <c r="C615" i="2"/>
  <c r="D615" i="2"/>
  <c r="E615" i="2"/>
  <c r="G615" i="2" s="1"/>
  <c r="B616" i="2"/>
  <c r="A616" i="2" s="1"/>
  <c r="C616" i="2"/>
  <c r="D616" i="2"/>
  <c r="E616" i="2"/>
  <c r="G616" i="2" s="1"/>
  <c r="B617" i="2"/>
  <c r="A617" i="2" s="1"/>
  <c r="C617" i="2"/>
  <c r="D617" i="2"/>
  <c r="E617" i="2"/>
  <c r="G617" i="2" s="1"/>
  <c r="B618" i="2"/>
  <c r="A618" i="2" s="1"/>
  <c r="C618" i="2"/>
  <c r="D618" i="2"/>
  <c r="E618" i="2"/>
  <c r="G618" i="2" s="1"/>
  <c r="B619" i="2"/>
  <c r="A619" i="2" s="1"/>
  <c r="C619" i="2"/>
  <c r="D619" i="2"/>
  <c r="E619" i="2"/>
  <c r="G619" i="2" s="1"/>
  <c r="B620" i="2"/>
  <c r="A620" i="2" s="1"/>
  <c r="C620" i="2"/>
  <c r="D620" i="2"/>
  <c r="E620" i="2"/>
  <c r="G620" i="2" s="1"/>
  <c r="B621" i="2"/>
  <c r="A621" i="2" s="1"/>
  <c r="C621" i="2"/>
  <c r="D621" i="2"/>
  <c r="E621" i="2"/>
  <c r="G621" i="2" s="1"/>
  <c r="B622" i="2"/>
  <c r="A622" i="2" s="1"/>
  <c r="C622" i="2"/>
  <c r="D622" i="2"/>
  <c r="E622" i="2"/>
  <c r="G622" i="2" s="1"/>
  <c r="B623" i="2"/>
  <c r="A623" i="2" s="1"/>
  <c r="C623" i="2"/>
  <c r="D623" i="2"/>
  <c r="E623" i="2"/>
  <c r="G623" i="2" s="1"/>
  <c r="B624" i="2"/>
  <c r="A624" i="2" s="1"/>
  <c r="C624" i="2"/>
  <c r="D624" i="2"/>
  <c r="E624" i="2"/>
  <c r="G624" i="2" s="1"/>
  <c r="B625" i="2"/>
  <c r="A625" i="2" s="1"/>
  <c r="C625" i="2"/>
  <c r="D625" i="2"/>
  <c r="E625" i="2"/>
  <c r="G625" i="2" s="1"/>
  <c r="B626" i="2"/>
  <c r="A626" i="2" s="1"/>
  <c r="C626" i="2"/>
  <c r="D626" i="2"/>
  <c r="E626" i="2"/>
  <c r="G626" i="2" s="1"/>
  <c r="B627" i="2"/>
  <c r="A627" i="2" s="1"/>
  <c r="C627" i="2"/>
  <c r="D627" i="2"/>
  <c r="E627" i="2"/>
  <c r="G627" i="2" s="1"/>
  <c r="B628" i="2"/>
  <c r="A628" i="2" s="1"/>
  <c r="C628" i="2"/>
  <c r="D628" i="2"/>
  <c r="E628" i="2"/>
  <c r="G628" i="2" s="1"/>
  <c r="B629" i="2"/>
  <c r="A629" i="2" s="1"/>
  <c r="C629" i="2"/>
  <c r="D629" i="2"/>
  <c r="E629" i="2"/>
  <c r="G629" i="2" s="1"/>
  <c r="B630" i="2"/>
  <c r="A630" i="2" s="1"/>
  <c r="C630" i="2"/>
  <c r="D630" i="2"/>
  <c r="E630" i="2"/>
  <c r="G630" i="2" s="1"/>
  <c r="B631" i="2"/>
  <c r="A631" i="2" s="1"/>
  <c r="C631" i="2"/>
  <c r="D631" i="2"/>
  <c r="E631" i="2"/>
  <c r="G631" i="2" s="1"/>
  <c r="B632" i="2"/>
  <c r="A632" i="2" s="1"/>
  <c r="C632" i="2"/>
  <c r="D632" i="2"/>
  <c r="E632" i="2"/>
  <c r="G632" i="2" s="1"/>
  <c r="B633" i="2"/>
  <c r="A633" i="2" s="1"/>
  <c r="C633" i="2"/>
  <c r="D633" i="2"/>
  <c r="E633" i="2"/>
  <c r="G633" i="2" s="1"/>
  <c r="B634" i="2"/>
  <c r="A634" i="2" s="1"/>
  <c r="C634" i="2"/>
  <c r="D634" i="2"/>
  <c r="E634" i="2"/>
  <c r="G634" i="2" s="1"/>
  <c r="B635" i="2"/>
  <c r="A635" i="2" s="1"/>
  <c r="C635" i="2"/>
  <c r="D635" i="2"/>
  <c r="E635" i="2"/>
  <c r="G635" i="2" s="1"/>
  <c r="B636" i="2"/>
  <c r="A636" i="2" s="1"/>
  <c r="C636" i="2"/>
  <c r="D636" i="2"/>
  <c r="E636" i="2"/>
  <c r="G636" i="2" s="1"/>
  <c r="B637" i="2"/>
  <c r="A637" i="2" s="1"/>
  <c r="C637" i="2"/>
  <c r="D637" i="2"/>
  <c r="E637" i="2"/>
  <c r="G637" i="2" s="1"/>
  <c r="B638" i="2"/>
  <c r="A638" i="2" s="1"/>
  <c r="C638" i="2"/>
  <c r="D638" i="2"/>
  <c r="E638" i="2"/>
  <c r="G638" i="2" s="1"/>
  <c r="B639" i="2"/>
  <c r="A639" i="2" s="1"/>
  <c r="C639" i="2"/>
  <c r="D639" i="2"/>
  <c r="E639" i="2"/>
  <c r="G639" i="2" s="1"/>
  <c r="B640" i="2"/>
  <c r="A640" i="2" s="1"/>
  <c r="C640" i="2"/>
  <c r="D640" i="2"/>
  <c r="E640" i="2"/>
  <c r="G640" i="2" s="1"/>
  <c r="B641" i="2"/>
  <c r="A641" i="2" s="1"/>
  <c r="C641" i="2"/>
  <c r="D641" i="2"/>
  <c r="E641" i="2"/>
  <c r="G641" i="2" s="1"/>
  <c r="B642" i="2"/>
  <c r="A642" i="2" s="1"/>
  <c r="C642" i="2"/>
  <c r="D642" i="2"/>
  <c r="E642" i="2"/>
  <c r="G642" i="2" s="1"/>
  <c r="B643" i="2"/>
  <c r="A643" i="2" s="1"/>
  <c r="C643" i="2"/>
  <c r="D643" i="2"/>
  <c r="E643" i="2"/>
  <c r="G643" i="2" s="1"/>
  <c r="B644" i="2"/>
  <c r="A644" i="2" s="1"/>
  <c r="C644" i="2"/>
  <c r="D644" i="2"/>
  <c r="E644" i="2"/>
  <c r="G644" i="2" s="1"/>
  <c r="B645" i="2"/>
  <c r="A645" i="2" s="1"/>
  <c r="C645" i="2"/>
  <c r="D645" i="2"/>
  <c r="E645" i="2"/>
  <c r="G645" i="2" s="1"/>
  <c r="B646" i="2"/>
  <c r="A646" i="2" s="1"/>
  <c r="C646" i="2"/>
  <c r="D646" i="2"/>
  <c r="E646" i="2"/>
  <c r="G646" i="2" s="1"/>
  <c r="B647" i="2"/>
  <c r="A647" i="2" s="1"/>
  <c r="C647" i="2"/>
  <c r="D647" i="2"/>
  <c r="E647" i="2"/>
  <c r="G647" i="2" s="1"/>
  <c r="B648" i="2"/>
  <c r="A648" i="2" s="1"/>
  <c r="C648" i="2"/>
  <c r="D648" i="2"/>
  <c r="E648" i="2"/>
  <c r="G648" i="2" s="1"/>
  <c r="B649" i="2"/>
  <c r="A649" i="2" s="1"/>
  <c r="C649" i="2"/>
  <c r="D649" i="2"/>
  <c r="E649" i="2"/>
  <c r="G649" i="2" s="1"/>
  <c r="B650" i="2"/>
  <c r="A650" i="2" s="1"/>
  <c r="C650" i="2"/>
  <c r="D650" i="2"/>
  <c r="E650" i="2"/>
  <c r="G650" i="2" s="1"/>
  <c r="B651" i="2"/>
  <c r="A651" i="2" s="1"/>
  <c r="C651" i="2"/>
  <c r="D651" i="2"/>
  <c r="E651" i="2"/>
  <c r="G651" i="2" s="1"/>
  <c r="B652" i="2"/>
  <c r="A652" i="2" s="1"/>
  <c r="C652" i="2"/>
  <c r="D652" i="2"/>
  <c r="E652" i="2"/>
  <c r="G652" i="2" s="1"/>
  <c r="B653" i="2"/>
  <c r="A653" i="2" s="1"/>
  <c r="C653" i="2"/>
  <c r="D653" i="2"/>
  <c r="E653" i="2"/>
  <c r="G653" i="2" s="1"/>
  <c r="B654" i="2"/>
  <c r="A654" i="2" s="1"/>
  <c r="C654" i="2"/>
  <c r="D654" i="2"/>
  <c r="E654" i="2"/>
  <c r="G654" i="2" s="1"/>
  <c r="B655" i="2"/>
  <c r="A655" i="2" s="1"/>
  <c r="C655" i="2"/>
  <c r="D655" i="2"/>
  <c r="E655" i="2"/>
  <c r="G655" i="2" s="1"/>
  <c r="B656" i="2"/>
  <c r="A656" i="2" s="1"/>
  <c r="C656" i="2"/>
  <c r="D656" i="2"/>
  <c r="E656" i="2"/>
  <c r="G656" i="2" s="1"/>
  <c r="B657" i="2"/>
  <c r="A657" i="2" s="1"/>
  <c r="C657" i="2"/>
  <c r="D657" i="2"/>
  <c r="E657" i="2"/>
  <c r="G657" i="2" s="1"/>
  <c r="B658" i="2"/>
  <c r="A658" i="2" s="1"/>
  <c r="C658" i="2"/>
  <c r="D658" i="2"/>
  <c r="E658" i="2"/>
  <c r="G658" i="2" s="1"/>
  <c r="B659" i="2"/>
  <c r="A659" i="2" s="1"/>
  <c r="C659" i="2"/>
  <c r="D659" i="2"/>
  <c r="E659" i="2"/>
  <c r="G659" i="2" s="1"/>
  <c r="B660" i="2"/>
  <c r="A660" i="2" s="1"/>
  <c r="C660" i="2"/>
  <c r="D660" i="2"/>
  <c r="E660" i="2"/>
  <c r="G660" i="2" s="1"/>
  <c r="B661" i="2"/>
  <c r="A661" i="2" s="1"/>
  <c r="C661" i="2"/>
  <c r="D661" i="2"/>
  <c r="E661" i="2"/>
  <c r="G661" i="2" s="1"/>
  <c r="B662" i="2"/>
  <c r="A662" i="2" s="1"/>
  <c r="C662" i="2"/>
  <c r="D662" i="2"/>
  <c r="E662" i="2"/>
  <c r="G662" i="2" s="1"/>
  <c r="B663" i="2"/>
  <c r="A663" i="2" s="1"/>
  <c r="C663" i="2"/>
  <c r="D663" i="2"/>
  <c r="E663" i="2"/>
  <c r="G663" i="2" s="1"/>
  <c r="B664" i="2"/>
  <c r="A664" i="2" s="1"/>
  <c r="C664" i="2"/>
  <c r="D664" i="2"/>
  <c r="E664" i="2"/>
  <c r="G664" i="2" s="1"/>
  <c r="B665" i="2"/>
  <c r="A665" i="2" s="1"/>
  <c r="C665" i="2"/>
  <c r="D665" i="2"/>
  <c r="E665" i="2"/>
  <c r="G665" i="2" s="1"/>
  <c r="B666" i="2"/>
  <c r="A666" i="2" s="1"/>
  <c r="C666" i="2"/>
  <c r="D666" i="2"/>
  <c r="E666" i="2"/>
  <c r="G666" i="2" s="1"/>
  <c r="B667" i="2"/>
  <c r="A667" i="2" s="1"/>
  <c r="C667" i="2"/>
  <c r="D667" i="2"/>
  <c r="E667" i="2"/>
  <c r="G667" i="2" s="1"/>
  <c r="B668" i="2"/>
  <c r="A668" i="2" s="1"/>
  <c r="C668" i="2"/>
  <c r="D668" i="2"/>
  <c r="E668" i="2"/>
  <c r="G668" i="2" s="1"/>
  <c r="B669" i="2"/>
  <c r="A669" i="2" s="1"/>
  <c r="C669" i="2"/>
  <c r="D669" i="2"/>
  <c r="E669" i="2"/>
  <c r="G669" i="2" s="1"/>
  <c r="B670" i="2"/>
  <c r="A670" i="2" s="1"/>
  <c r="C670" i="2"/>
  <c r="D670" i="2"/>
  <c r="E670" i="2"/>
  <c r="G670" i="2" s="1"/>
  <c r="B671" i="2"/>
  <c r="A671" i="2" s="1"/>
  <c r="C671" i="2"/>
  <c r="D671" i="2"/>
  <c r="E671" i="2"/>
  <c r="G671" i="2" s="1"/>
  <c r="B672" i="2"/>
  <c r="A672" i="2" s="1"/>
  <c r="C672" i="2"/>
  <c r="D672" i="2"/>
  <c r="E672" i="2"/>
  <c r="G672" i="2" s="1"/>
  <c r="B673" i="2"/>
  <c r="A673" i="2" s="1"/>
  <c r="C673" i="2"/>
  <c r="D673" i="2"/>
  <c r="E673" i="2"/>
  <c r="G673" i="2" s="1"/>
  <c r="B674" i="2"/>
  <c r="A674" i="2" s="1"/>
  <c r="C674" i="2"/>
  <c r="D674" i="2"/>
  <c r="E674" i="2"/>
  <c r="G674" i="2" s="1"/>
  <c r="B675" i="2"/>
  <c r="A675" i="2" s="1"/>
  <c r="C675" i="2"/>
  <c r="D675" i="2"/>
  <c r="E675" i="2"/>
  <c r="G675" i="2" s="1"/>
  <c r="B676" i="2"/>
  <c r="A676" i="2" s="1"/>
  <c r="C676" i="2"/>
  <c r="D676" i="2"/>
  <c r="E676" i="2"/>
  <c r="G676" i="2" s="1"/>
  <c r="B677" i="2"/>
  <c r="A677" i="2" s="1"/>
  <c r="C677" i="2"/>
  <c r="D677" i="2"/>
  <c r="E677" i="2"/>
  <c r="G677" i="2" s="1"/>
  <c r="B678" i="2"/>
  <c r="A678" i="2" s="1"/>
  <c r="C678" i="2"/>
  <c r="D678" i="2"/>
  <c r="E678" i="2"/>
  <c r="G678" i="2" s="1"/>
  <c r="B679" i="2"/>
  <c r="A679" i="2" s="1"/>
  <c r="C679" i="2"/>
  <c r="D679" i="2"/>
  <c r="E679" i="2"/>
  <c r="G679" i="2" s="1"/>
  <c r="B680" i="2"/>
  <c r="A680" i="2" s="1"/>
  <c r="C680" i="2"/>
  <c r="D680" i="2"/>
  <c r="E680" i="2"/>
  <c r="G680" i="2" s="1"/>
  <c r="B681" i="2"/>
  <c r="A681" i="2" s="1"/>
  <c r="C681" i="2"/>
  <c r="D681" i="2"/>
  <c r="E681" i="2"/>
  <c r="G681" i="2" s="1"/>
  <c r="B682" i="2"/>
  <c r="A682" i="2" s="1"/>
  <c r="C682" i="2"/>
  <c r="D682" i="2"/>
  <c r="E682" i="2"/>
  <c r="G682" i="2" s="1"/>
  <c r="B683" i="2"/>
  <c r="A683" i="2" s="1"/>
  <c r="C683" i="2"/>
  <c r="D683" i="2"/>
  <c r="E683" i="2"/>
  <c r="G683" i="2" s="1"/>
  <c r="B684" i="2"/>
  <c r="A684" i="2" s="1"/>
  <c r="C684" i="2"/>
  <c r="D684" i="2"/>
  <c r="E684" i="2"/>
  <c r="G684" i="2" s="1"/>
  <c r="B685" i="2"/>
  <c r="A685" i="2" s="1"/>
  <c r="C685" i="2"/>
  <c r="D685" i="2"/>
  <c r="E685" i="2"/>
  <c r="G685" i="2" s="1"/>
  <c r="B686" i="2"/>
  <c r="A686" i="2" s="1"/>
  <c r="C686" i="2"/>
  <c r="D686" i="2"/>
  <c r="E686" i="2"/>
  <c r="G686" i="2" s="1"/>
  <c r="B687" i="2"/>
  <c r="A687" i="2" s="1"/>
  <c r="C687" i="2"/>
  <c r="D687" i="2"/>
  <c r="E687" i="2"/>
  <c r="G687" i="2" s="1"/>
  <c r="B688" i="2"/>
  <c r="A688" i="2" s="1"/>
  <c r="C688" i="2"/>
  <c r="D688" i="2"/>
  <c r="E688" i="2"/>
  <c r="G688" i="2" s="1"/>
  <c r="B689" i="2"/>
  <c r="A689" i="2" s="1"/>
  <c r="C689" i="2"/>
  <c r="D689" i="2"/>
  <c r="E689" i="2"/>
  <c r="G689" i="2" s="1"/>
  <c r="B690" i="2"/>
  <c r="A690" i="2" s="1"/>
  <c r="C690" i="2"/>
  <c r="D690" i="2"/>
  <c r="E690" i="2"/>
  <c r="G690" i="2" s="1"/>
  <c r="B691" i="2"/>
  <c r="A691" i="2" s="1"/>
  <c r="C691" i="2"/>
  <c r="D691" i="2"/>
  <c r="E691" i="2"/>
  <c r="G691" i="2" s="1"/>
  <c r="B692" i="2"/>
  <c r="A692" i="2" s="1"/>
  <c r="C692" i="2"/>
  <c r="D692" i="2"/>
  <c r="E692" i="2"/>
  <c r="G692" i="2" s="1"/>
  <c r="B693" i="2"/>
  <c r="A693" i="2" s="1"/>
  <c r="C693" i="2"/>
  <c r="D693" i="2"/>
  <c r="E693" i="2"/>
  <c r="G693" i="2" s="1"/>
  <c r="B694" i="2"/>
  <c r="A694" i="2" s="1"/>
  <c r="C694" i="2"/>
  <c r="D694" i="2"/>
  <c r="E694" i="2"/>
  <c r="G694" i="2" s="1"/>
  <c r="B695" i="2"/>
  <c r="A695" i="2" s="1"/>
  <c r="C695" i="2"/>
  <c r="D695" i="2"/>
  <c r="E695" i="2"/>
  <c r="G695" i="2" s="1"/>
  <c r="B696" i="2"/>
  <c r="A696" i="2" s="1"/>
  <c r="C696" i="2"/>
  <c r="D696" i="2"/>
  <c r="E696" i="2"/>
  <c r="G696" i="2" s="1"/>
  <c r="B697" i="2"/>
  <c r="A697" i="2" s="1"/>
  <c r="C697" i="2"/>
  <c r="D697" i="2"/>
  <c r="E697" i="2"/>
  <c r="G697" i="2" s="1"/>
  <c r="B698" i="2"/>
  <c r="A698" i="2" s="1"/>
  <c r="C698" i="2"/>
  <c r="D698" i="2"/>
  <c r="E698" i="2"/>
  <c r="G698" i="2" s="1"/>
  <c r="B699" i="2"/>
  <c r="A699" i="2" s="1"/>
  <c r="C699" i="2"/>
  <c r="D699" i="2"/>
  <c r="E699" i="2"/>
  <c r="G699" i="2" s="1"/>
  <c r="B700" i="2"/>
  <c r="A700" i="2" s="1"/>
  <c r="C700" i="2"/>
  <c r="D700" i="2"/>
  <c r="E700" i="2"/>
  <c r="G700" i="2" s="1"/>
  <c r="B701" i="2"/>
  <c r="A701" i="2" s="1"/>
  <c r="C701" i="2"/>
  <c r="D701" i="2"/>
  <c r="E701" i="2"/>
  <c r="G701" i="2" s="1"/>
  <c r="B702" i="2"/>
  <c r="A702" i="2" s="1"/>
  <c r="C702" i="2"/>
  <c r="D702" i="2"/>
  <c r="E702" i="2"/>
  <c r="G702" i="2" s="1"/>
  <c r="B703" i="2"/>
  <c r="A703" i="2" s="1"/>
  <c r="C703" i="2"/>
  <c r="D703" i="2"/>
  <c r="E703" i="2"/>
  <c r="G703" i="2" s="1"/>
  <c r="B704" i="2"/>
  <c r="A704" i="2" s="1"/>
  <c r="C704" i="2"/>
  <c r="D704" i="2"/>
  <c r="E704" i="2"/>
  <c r="G704" i="2" s="1"/>
  <c r="B705" i="2"/>
  <c r="A705" i="2" s="1"/>
  <c r="C705" i="2"/>
  <c r="D705" i="2"/>
  <c r="E705" i="2"/>
  <c r="G705" i="2" s="1"/>
  <c r="B706" i="2"/>
  <c r="A706" i="2" s="1"/>
  <c r="C706" i="2"/>
  <c r="D706" i="2"/>
  <c r="E706" i="2"/>
  <c r="G706" i="2" s="1"/>
  <c r="B707" i="2"/>
  <c r="A707" i="2" s="1"/>
  <c r="C707" i="2"/>
  <c r="D707" i="2"/>
  <c r="E707" i="2"/>
  <c r="G707" i="2" s="1"/>
  <c r="B708" i="2"/>
  <c r="A708" i="2" s="1"/>
  <c r="C708" i="2"/>
  <c r="D708" i="2"/>
  <c r="E708" i="2"/>
  <c r="G708" i="2" s="1"/>
  <c r="B709" i="2"/>
  <c r="A709" i="2" s="1"/>
  <c r="C709" i="2"/>
  <c r="D709" i="2"/>
  <c r="E709" i="2"/>
  <c r="G709" i="2" s="1"/>
  <c r="B710" i="2"/>
  <c r="A710" i="2" s="1"/>
  <c r="C710" i="2"/>
  <c r="D710" i="2"/>
  <c r="E710" i="2"/>
  <c r="G710" i="2" s="1"/>
  <c r="B711" i="2"/>
  <c r="A711" i="2" s="1"/>
  <c r="C711" i="2"/>
  <c r="D711" i="2"/>
  <c r="E711" i="2"/>
  <c r="G711" i="2" s="1"/>
  <c r="B712" i="2"/>
  <c r="A712" i="2" s="1"/>
  <c r="C712" i="2"/>
  <c r="D712" i="2"/>
  <c r="E712" i="2"/>
  <c r="G712" i="2" s="1"/>
  <c r="B713" i="2"/>
  <c r="A713" i="2" s="1"/>
  <c r="C713" i="2"/>
  <c r="D713" i="2"/>
  <c r="E713" i="2"/>
  <c r="G713" i="2" s="1"/>
  <c r="B714" i="2"/>
  <c r="A714" i="2" s="1"/>
  <c r="C714" i="2"/>
  <c r="D714" i="2"/>
  <c r="E714" i="2"/>
  <c r="G714" i="2" s="1"/>
  <c r="B715" i="2"/>
  <c r="A715" i="2" s="1"/>
  <c r="C715" i="2"/>
  <c r="D715" i="2"/>
  <c r="E715" i="2"/>
  <c r="G715" i="2" s="1"/>
  <c r="B716" i="2"/>
  <c r="A716" i="2" s="1"/>
  <c r="C716" i="2"/>
  <c r="D716" i="2"/>
  <c r="E716" i="2"/>
  <c r="G716" i="2" s="1"/>
  <c r="B717" i="2"/>
  <c r="A717" i="2" s="1"/>
  <c r="C717" i="2"/>
  <c r="D717" i="2"/>
  <c r="E717" i="2"/>
  <c r="G717" i="2" s="1"/>
  <c r="B718" i="2"/>
  <c r="A718" i="2" s="1"/>
  <c r="C718" i="2"/>
  <c r="D718" i="2"/>
  <c r="E718" i="2"/>
  <c r="G718" i="2" s="1"/>
  <c r="B719" i="2"/>
  <c r="A719" i="2" s="1"/>
  <c r="C719" i="2"/>
  <c r="D719" i="2"/>
  <c r="E719" i="2"/>
  <c r="G719" i="2" s="1"/>
  <c r="B720" i="2"/>
  <c r="A720" i="2" s="1"/>
  <c r="C720" i="2"/>
  <c r="D720" i="2"/>
  <c r="E720" i="2"/>
  <c r="G720" i="2" s="1"/>
  <c r="B721" i="2"/>
  <c r="A721" i="2" s="1"/>
  <c r="C721" i="2"/>
  <c r="D721" i="2"/>
  <c r="E721" i="2"/>
  <c r="G721" i="2" s="1"/>
  <c r="B722" i="2"/>
  <c r="A722" i="2" s="1"/>
  <c r="C722" i="2"/>
  <c r="D722" i="2"/>
  <c r="E722" i="2"/>
  <c r="G722" i="2" s="1"/>
  <c r="B723" i="2"/>
  <c r="A723" i="2" s="1"/>
  <c r="C723" i="2"/>
  <c r="D723" i="2"/>
  <c r="E723" i="2"/>
  <c r="G723" i="2" s="1"/>
  <c r="B724" i="2"/>
  <c r="A724" i="2" s="1"/>
  <c r="C724" i="2"/>
  <c r="D724" i="2"/>
  <c r="E724" i="2"/>
  <c r="G724" i="2" s="1"/>
  <c r="B725" i="2"/>
  <c r="A725" i="2" s="1"/>
  <c r="C725" i="2"/>
  <c r="D725" i="2"/>
  <c r="E725" i="2"/>
  <c r="G725" i="2" s="1"/>
  <c r="B726" i="2"/>
  <c r="A726" i="2" s="1"/>
  <c r="C726" i="2"/>
  <c r="D726" i="2"/>
  <c r="E726" i="2"/>
  <c r="G726" i="2" s="1"/>
  <c r="B727" i="2"/>
  <c r="A727" i="2" s="1"/>
  <c r="C727" i="2"/>
  <c r="D727" i="2"/>
  <c r="E727" i="2"/>
  <c r="G727" i="2" s="1"/>
  <c r="B728" i="2"/>
  <c r="A728" i="2" s="1"/>
  <c r="C728" i="2"/>
  <c r="D728" i="2"/>
  <c r="E728" i="2"/>
  <c r="G728" i="2" s="1"/>
  <c r="B729" i="2"/>
  <c r="A729" i="2" s="1"/>
  <c r="C729" i="2"/>
  <c r="D729" i="2"/>
  <c r="E729" i="2"/>
  <c r="G729" i="2" s="1"/>
  <c r="B730" i="2"/>
  <c r="A730" i="2" s="1"/>
  <c r="C730" i="2"/>
  <c r="D730" i="2"/>
  <c r="E730" i="2"/>
  <c r="G730" i="2" s="1"/>
  <c r="B731" i="2"/>
  <c r="A731" i="2" s="1"/>
  <c r="C731" i="2"/>
  <c r="D731" i="2"/>
  <c r="E731" i="2"/>
  <c r="G731" i="2" s="1"/>
  <c r="B732" i="2"/>
  <c r="A732" i="2" s="1"/>
  <c r="C732" i="2"/>
  <c r="D732" i="2"/>
  <c r="E732" i="2"/>
  <c r="G732" i="2" s="1"/>
  <c r="B733" i="2"/>
  <c r="A733" i="2" s="1"/>
  <c r="C733" i="2"/>
  <c r="D733" i="2"/>
  <c r="E733" i="2"/>
  <c r="G733" i="2" s="1"/>
  <c r="B734" i="2"/>
  <c r="A734" i="2" s="1"/>
  <c r="C734" i="2"/>
  <c r="D734" i="2"/>
  <c r="E734" i="2"/>
  <c r="G734" i="2" s="1"/>
  <c r="B735" i="2"/>
  <c r="A735" i="2" s="1"/>
  <c r="C735" i="2"/>
  <c r="D735" i="2"/>
  <c r="E735" i="2"/>
  <c r="G735" i="2" s="1"/>
  <c r="B736" i="2"/>
  <c r="A736" i="2" s="1"/>
  <c r="C736" i="2"/>
  <c r="D736" i="2"/>
  <c r="E736" i="2"/>
  <c r="G736" i="2" s="1"/>
  <c r="B737" i="2"/>
  <c r="A737" i="2" s="1"/>
  <c r="C737" i="2"/>
  <c r="D737" i="2"/>
  <c r="E737" i="2"/>
  <c r="G737" i="2" s="1"/>
  <c r="B738" i="2"/>
  <c r="A738" i="2" s="1"/>
  <c r="C738" i="2"/>
  <c r="D738" i="2"/>
  <c r="E738" i="2"/>
  <c r="G738" i="2" s="1"/>
  <c r="B739" i="2"/>
  <c r="A739" i="2" s="1"/>
  <c r="C739" i="2"/>
  <c r="D739" i="2"/>
  <c r="E739" i="2"/>
  <c r="G739" i="2" s="1"/>
  <c r="B740" i="2"/>
  <c r="A740" i="2" s="1"/>
  <c r="C740" i="2"/>
  <c r="D740" i="2"/>
  <c r="E740" i="2"/>
  <c r="G740" i="2" s="1"/>
  <c r="B741" i="2"/>
  <c r="A741" i="2" s="1"/>
  <c r="C741" i="2"/>
  <c r="D741" i="2"/>
  <c r="E741" i="2"/>
  <c r="G741" i="2" s="1"/>
  <c r="B742" i="2"/>
  <c r="A742" i="2" s="1"/>
  <c r="C742" i="2"/>
  <c r="D742" i="2"/>
  <c r="E742" i="2"/>
  <c r="G742" i="2" s="1"/>
  <c r="B743" i="2"/>
  <c r="A743" i="2" s="1"/>
  <c r="C743" i="2"/>
  <c r="D743" i="2"/>
  <c r="E743" i="2"/>
  <c r="G743" i="2" s="1"/>
  <c r="B744" i="2"/>
  <c r="A744" i="2" s="1"/>
  <c r="C744" i="2"/>
  <c r="D744" i="2"/>
  <c r="E744" i="2"/>
  <c r="G744" i="2" s="1"/>
  <c r="B745" i="2"/>
  <c r="A745" i="2" s="1"/>
  <c r="C745" i="2"/>
  <c r="D745" i="2"/>
  <c r="E745" i="2"/>
  <c r="G745" i="2" s="1"/>
  <c r="B746" i="2"/>
  <c r="A746" i="2" s="1"/>
  <c r="C746" i="2"/>
  <c r="D746" i="2"/>
  <c r="E746" i="2"/>
  <c r="G746" i="2" s="1"/>
  <c r="B747" i="2"/>
  <c r="A747" i="2" s="1"/>
  <c r="C747" i="2"/>
  <c r="D747" i="2"/>
  <c r="E747" i="2"/>
  <c r="G747" i="2" s="1"/>
  <c r="B748" i="2"/>
  <c r="A748" i="2" s="1"/>
  <c r="C748" i="2"/>
  <c r="D748" i="2"/>
  <c r="E748" i="2"/>
  <c r="G748" i="2" s="1"/>
  <c r="B749" i="2"/>
  <c r="A749" i="2" s="1"/>
  <c r="C749" i="2"/>
  <c r="D749" i="2"/>
  <c r="E749" i="2"/>
  <c r="G749" i="2" s="1"/>
  <c r="B750" i="2"/>
  <c r="A750" i="2" s="1"/>
  <c r="C750" i="2"/>
  <c r="D750" i="2"/>
  <c r="E750" i="2"/>
  <c r="G750" i="2" s="1"/>
  <c r="B751" i="2"/>
  <c r="A751" i="2" s="1"/>
  <c r="C751" i="2"/>
  <c r="D751" i="2"/>
  <c r="E751" i="2"/>
  <c r="G751" i="2" s="1"/>
  <c r="B752" i="2"/>
  <c r="A752" i="2" s="1"/>
  <c r="C752" i="2"/>
  <c r="D752" i="2"/>
  <c r="E752" i="2"/>
  <c r="G752" i="2" s="1"/>
  <c r="B753" i="2"/>
  <c r="A753" i="2" s="1"/>
  <c r="C753" i="2"/>
  <c r="D753" i="2"/>
  <c r="E753" i="2"/>
  <c r="G753" i="2" s="1"/>
  <c r="B754" i="2"/>
  <c r="A754" i="2" s="1"/>
  <c r="C754" i="2"/>
  <c r="D754" i="2"/>
  <c r="E754" i="2"/>
  <c r="G754" i="2" s="1"/>
  <c r="B755" i="2"/>
  <c r="A755" i="2" s="1"/>
  <c r="C755" i="2"/>
  <c r="D755" i="2"/>
  <c r="E755" i="2"/>
  <c r="G755" i="2" s="1"/>
  <c r="B756" i="2"/>
  <c r="A756" i="2" s="1"/>
  <c r="C756" i="2"/>
  <c r="D756" i="2"/>
  <c r="E756" i="2"/>
  <c r="G756" i="2" s="1"/>
  <c r="B757" i="2"/>
  <c r="A757" i="2" s="1"/>
  <c r="C757" i="2"/>
  <c r="D757" i="2"/>
  <c r="E757" i="2"/>
  <c r="G757" i="2" s="1"/>
  <c r="B758" i="2"/>
  <c r="A758" i="2" s="1"/>
  <c r="C758" i="2"/>
  <c r="D758" i="2"/>
  <c r="E758" i="2"/>
  <c r="G758" i="2" s="1"/>
  <c r="B759" i="2"/>
  <c r="A759" i="2" s="1"/>
  <c r="C759" i="2"/>
  <c r="D759" i="2"/>
  <c r="E759" i="2"/>
  <c r="G759" i="2" s="1"/>
  <c r="B760" i="2"/>
  <c r="A760" i="2" s="1"/>
  <c r="C760" i="2"/>
  <c r="D760" i="2"/>
  <c r="E760" i="2"/>
  <c r="G760" i="2" s="1"/>
  <c r="B761" i="2"/>
  <c r="A761" i="2" s="1"/>
  <c r="C761" i="2"/>
  <c r="D761" i="2"/>
  <c r="E761" i="2"/>
  <c r="G761" i="2" s="1"/>
  <c r="B762" i="2"/>
  <c r="A762" i="2" s="1"/>
  <c r="C762" i="2"/>
  <c r="D762" i="2"/>
  <c r="E762" i="2"/>
  <c r="G762" i="2" s="1"/>
  <c r="B763" i="2"/>
  <c r="A763" i="2" s="1"/>
  <c r="C763" i="2"/>
  <c r="D763" i="2"/>
  <c r="E763" i="2"/>
  <c r="G763" i="2" s="1"/>
  <c r="B764" i="2"/>
  <c r="A764" i="2" s="1"/>
  <c r="C764" i="2"/>
  <c r="D764" i="2"/>
  <c r="E764" i="2"/>
  <c r="G764" i="2" s="1"/>
  <c r="B765" i="2"/>
  <c r="A765" i="2" s="1"/>
  <c r="C765" i="2"/>
  <c r="D765" i="2"/>
  <c r="E765" i="2"/>
  <c r="G765" i="2" s="1"/>
  <c r="B766" i="2"/>
  <c r="A766" i="2" s="1"/>
  <c r="C766" i="2"/>
  <c r="D766" i="2"/>
  <c r="E766" i="2"/>
  <c r="G766" i="2" s="1"/>
  <c r="B767" i="2"/>
  <c r="A767" i="2" s="1"/>
  <c r="C767" i="2"/>
  <c r="D767" i="2"/>
  <c r="E767" i="2"/>
  <c r="G767" i="2" s="1"/>
  <c r="B768" i="2"/>
  <c r="A768" i="2" s="1"/>
  <c r="C768" i="2"/>
  <c r="D768" i="2"/>
  <c r="E768" i="2"/>
  <c r="G768" i="2" s="1"/>
  <c r="B769" i="2"/>
  <c r="A769" i="2" s="1"/>
  <c r="C769" i="2"/>
  <c r="D769" i="2"/>
  <c r="E769" i="2"/>
  <c r="G769" i="2" s="1"/>
  <c r="B770" i="2"/>
  <c r="A770" i="2" s="1"/>
  <c r="C770" i="2"/>
  <c r="D770" i="2"/>
  <c r="E770" i="2"/>
  <c r="G770" i="2" s="1"/>
  <c r="B771" i="2"/>
  <c r="A771" i="2" s="1"/>
  <c r="C771" i="2"/>
  <c r="D771" i="2"/>
  <c r="E771" i="2"/>
  <c r="G771" i="2" s="1"/>
  <c r="B772" i="2"/>
  <c r="A772" i="2" s="1"/>
  <c r="C772" i="2"/>
  <c r="D772" i="2"/>
  <c r="E772" i="2"/>
  <c r="G772" i="2" s="1"/>
  <c r="B773" i="2"/>
  <c r="A773" i="2" s="1"/>
  <c r="C773" i="2"/>
  <c r="D773" i="2"/>
  <c r="E773" i="2"/>
  <c r="G773" i="2" s="1"/>
  <c r="B774" i="2"/>
  <c r="A774" i="2" s="1"/>
  <c r="C774" i="2"/>
  <c r="D774" i="2"/>
  <c r="E774" i="2"/>
  <c r="G774" i="2" s="1"/>
  <c r="B775" i="2"/>
  <c r="A775" i="2" s="1"/>
  <c r="C775" i="2"/>
  <c r="D775" i="2"/>
  <c r="E775" i="2"/>
  <c r="G775" i="2" s="1"/>
  <c r="B776" i="2"/>
  <c r="A776" i="2" s="1"/>
  <c r="C776" i="2"/>
  <c r="D776" i="2"/>
  <c r="E776" i="2"/>
  <c r="G776" i="2" s="1"/>
  <c r="B777" i="2"/>
  <c r="A777" i="2" s="1"/>
  <c r="C777" i="2"/>
  <c r="D777" i="2"/>
  <c r="E777" i="2"/>
  <c r="G777" i="2" s="1"/>
  <c r="B778" i="2"/>
  <c r="A778" i="2" s="1"/>
  <c r="C778" i="2"/>
  <c r="D778" i="2"/>
  <c r="E778" i="2"/>
  <c r="G778" i="2" s="1"/>
  <c r="B779" i="2"/>
  <c r="A779" i="2" s="1"/>
  <c r="C779" i="2"/>
  <c r="D779" i="2"/>
  <c r="E779" i="2"/>
  <c r="G779" i="2" s="1"/>
  <c r="B780" i="2"/>
  <c r="A780" i="2" s="1"/>
  <c r="C780" i="2"/>
  <c r="D780" i="2"/>
  <c r="E780" i="2"/>
  <c r="G780" i="2" s="1"/>
  <c r="B781" i="2"/>
  <c r="A781" i="2" s="1"/>
  <c r="C781" i="2"/>
  <c r="D781" i="2"/>
  <c r="E781" i="2"/>
  <c r="G781" i="2" s="1"/>
  <c r="B782" i="2"/>
  <c r="A782" i="2" s="1"/>
  <c r="C782" i="2"/>
  <c r="D782" i="2"/>
  <c r="E782" i="2"/>
  <c r="G782" i="2" s="1"/>
  <c r="B783" i="2"/>
  <c r="A783" i="2" s="1"/>
  <c r="C783" i="2"/>
  <c r="D783" i="2"/>
  <c r="E783" i="2"/>
  <c r="G783" i="2" s="1"/>
  <c r="B784" i="2"/>
  <c r="A784" i="2" s="1"/>
  <c r="C784" i="2"/>
  <c r="D784" i="2"/>
  <c r="E784" i="2"/>
  <c r="G784" i="2" s="1"/>
  <c r="B785" i="2"/>
  <c r="A785" i="2" s="1"/>
  <c r="C785" i="2"/>
  <c r="D785" i="2"/>
  <c r="E785" i="2"/>
  <c r="G785" i="2" s="1"/>
  <c r="B786" i="2"/>
  <c r="A786" i="2" s="1"/>
  <c r="C786" i="2"/>
  <c r="D786" i="2"/>
  <c r="E786" i="2"/>
  <c r="G786" i="2" s="1"/>
  <c r="B787" i="2"/>
  <c r="A787" i="2" s="1"/>
  <c r="C787" i="2"/>
  <c r="D787" i="2"/>
  <c r="E787" i="2"/>
  <c r="G787" i="2" s="1"/>
  <c r="B788" i="2"/>
  <c r="A788" i="2" s="1"/>
  <c r="C788" i="2"/>
  <c r="D788" i="2"/>
  <c r="E788" i="2"/>
  <c r="G788" i="2" s="1"/>
  <c r="B789" i="2"/>
  <c r="A789" i="2" s="1"/>
  <c r="C789" i="2"/>
  <c r="D789" i="2"/>
  <c r="E789" i="2"/>
  <c r="G789" i="2" s="1"/>
  <c r="B790" i="2"/>
  <c r="A790" i="2" s="1"/>
  <c r="C790" i="2"/>
  <c r="D790" i="2"/>
  <c r="E790" i="2"/>
  <c r="G790" i="2" s="1"/>
  <c r="B791" i="2"/>
  <c r="A791" i="2" s="1"/>
  <c r="C791" i="2"/>
  <c r="D791" i="2"/>
  <c r="E791" i="2"/>
  <c r="G791" i="2" s="1"/>
  <c r="B792" i="2"/>
  <c r="A792" i="2" s="1"/>
  <c r="C792" i="2"/>
  <c r="D792" i="2"/>
  <c r="E792" i="2"/>
  <c r="G792" i="2" s="1"/>
  <c r="B793" i="2"/>
  <c r="A793" i="2" s="1"/>
  <c r="C793" i="2"/>
  <c r="D793" i="2"/>
  <c r="E793" i="2"/>
  <c r="G793" i="2" s="1"/>
  <c r="B794" i="2"/>
  <c r="A794" i="2" s="1"/>
  <c r="C794" i="2"/>
  <c r="D794" i="2"/>
  <c r="E794" i="2"/>
  <c r="G794" i="2" s="1"/>
  <c r="B795" i="2"/>
  <c r="A795" i="2" s="1"/>
  <c r="C795" i="2"/>
  <c r="D795" i="2"/>
  <c r="E795" i="2"/>
  <c r="G795" i="2" s="1"/>
  <c r="B796" i="2"/>
  <c r="A796" i="2" s="1"/>
  <c r="C796" i="2"/>
  <c r="D796" i="2"/>
  <c r="E796" i="2"/>
  <c r="G796" i="2" s="1"/>
  <c r="B797" i="2"/>
  <c r="A797" i="2" s="1"/>
  <c r="C797" i="2"/>
  <c r="D797" i="2"/>
  <c r="E797" i="2"/>
  <c r="G797" i="2" s="1"/>
  <c r="B798" i="2"/>
  <c r="A798" i="2" s="1"/>
  <c r="C798" i="2"/>
  <c r="D798" i="2"/>
  <c r="E798" i="2"/>
  <c r="G798" i="2" s="1"/>
  <c r="B799" i="2"/>
  <c r="A799" i="2" s="1"/>
  <c r="C799" i="2"/>
  <c r="D799" i="2"/>
  <c r="E799" i="2"/>
  <c r="G799" i="2" s="1"/>
  <c r="B800" i="2"/>
  <c r="A800" i="2" s="1"/>
  <c r="C800" i="2"/>
  <c r="D800" i="2"/>
  <c r="E800" i="2"/>
  <c r="G800" i="2" s="1"/>
  <c r="B801" i="2"/>
  <c r="A801" i="2" s="1"/>
  <c r="C801" i="2"/>
  <c r="D801" i="2"/>
  <c r="E801" i="2"/>
  <c r="G801" i="2" s="1"/>
  <c r="B802" i="2"/>
  <c r="A802" i="2" s="1"/>
  <c r="C802" i="2"/>
  <c r="D802" i="2"/>
  <c r="E802" i="2"/>
  <c r="G802" i="2" s="1"/>
  <c r="B803" i="2"/>
  <c r="A803" i="2" s="1"/>
  <c r="C803" i="2"/>
  <c r="D803" i="2"/>
  <c r="E803" i="2"/>
  <c r="G803" i="2" s="1"/>
  <c r="B804" i="2"/>
  <c r="A804" i="2" s="1"/>
  <c r="C804" i="2"/>
  <c r="D804" i="2"/>
  <c r="E804" i="2"/>
  <c r="G804" i="2" s="1"/>
  <c r="B805" i="2"/>
  <c r="A805" i="2" s="1"/>
  <c r="C805" i="2"/>
  <c r="D805" i="2"/>
  <c r="E805" i="2"/>
  <c r="G805" i="2" s="1"/>
  <c r="B806" i="2"/>
  <c r="A806" i="2" s="1"/>
  <c r="C806" i="2"/>
  <c r="D806" i="2"/>
  <c r="E806" i="2"/>
  <c r="G806" i="2" s="1"/>
  <c r="B807" i="2"/>
  <c r="A807" i="2" s="1"/>
  <c r="C807" i="2"/>
  <c r="D807" i="2"/>
  <c r="E807" i="2"/>
  <c r="G807" i="2" s="1"/>
  <c r="B808" i="2"/>
  <c r="A808" i="2" s="1"/>
  <c r="C808" i="2"/>
  <c r="D808" i="2"/>
  <c r="E808" i="2"/>
  <c r="G808" i="2" s="1"/>
  <c r="B809" i="2"/>
  <c r="A809" i="2" s="1"/>
  <c r="C809" i="2"/>
  <c r="D809" i="2"/>
  <c r="E809" i="2"/>
  <c r="G809" i="2" s="1"/>
  <c r="B810" i="2"/>
  <c r="A810" i="2" s="1"/>
  <c r="C810" i="2"/>
  <c r="D810" i="2"/>
  <c r="E810" i="2"/>
  <c r="G810" i="2" s="1"/>
  <c r="B811" i="2"/>
  <c r="A811" i="2" s="1"/>
  <c r="C811" i="2"/>
  <c r="D811" i="2"/>
  <c r="E811" i="2"/>
  <c r="G811" i="2" s="1"/>
  <c r="B812" i="2"/>
  <c r="A812" i="2" s="1"/>
  <c r="C812" i="2"/>
  <c r="D812" i="2"/>
  <c r="E812" i="2"/>
  <c r="G812" i="2" s="1"/>
  <c r="B813" i="2"/>
  <c r="A813" i="2" s="1"/>
  <c r="C813" i="2"/>
  <c r="D813" i="2"/>
  <c r="E813" i="2"/>
  <c r="G813" i="2" s="1"/>
  <c r="B814" i="2"/>
  <c r="A814" i="2" s="1"/>
  <c r="C814" i="2"/>
  <c r="D814" i="2"/>
  <c r="E814" i="2"/>
  <c r="G814" i="2" s="1"/>
  <c r="B815" i="2"/>
  <c r="A815" i="2" s="1"/>
  <c r="C815" i="2"/>
  <c r="D815" i="2"/>
  <c r="E815" i="2"/>
  <c r="G815" i="2" s="1"/>
  <c r="B816" i="2"/>
  <c r="A816" i="2" s="1"/>
  <c r="C816" i="2"/>
  <c r="D816" i="2"/>
  <c r="E816" i="2"/>
  <c r="G816" i="2" s="1"/>
  <c r="B817" i="2"/>
  <c r="A817" i="2" s="1"/>
  <c r="C817" i="2"/>
  <c r="D817" i="2"/>
  <c r="E817" i="2"/>
  <c r="G817" i="2" s="1"/>
  <c r="B818" i="2"/>
  <c r="A818" i="2" s="1"/>
  <c r="C818" i="2"/>
  <c r="D818" i="2"/>
  <c r="E818" i="2"/>
  <c r="G818" i="2" s="1"/>
  <c r="B819" i="2"/>
  <c r="A819" i="2" s="1"/>
  <c r="C819" i="2"/>
  <c r="D819" i="2"/>
  <c r="E819" i="2"/>
  <c r="G819" i="2" s="1"/>
  <c r="B820" i="2"/>
  <c r="A820" i="2" s="1"/>
  <c r="C820" i="2"/>
  <c r="D820" i="2"/>
  <c r="E820" i="2"/>
  <c r="G820" i="2" s="1"/>
  <c r="B821" i="2"/>
  <c r="A821" i="2" s="1"/>
  <c r="C821" i="2"/>
  <c r="D821" i="2"/>
  <c r="E821" i="2"/>
  <c r="G821" i="2" s="1"/>
  <c r="B822" i="2"/>
  <c r="A822" i="2" s="1"/>
  <c r="C822" i="2"/>
  <c r="D822" i="2"/>
  <c r="E822" i="2"/>
  <c r="G822" i="2" s="1"/>
  <c r="B823" i="2"/>
  <c r="A823" i="2" s="1"/>
  <c r="C823" i="2"/>
  <c r="D823" i="2"/>
  <c r="E823" i="2"/>
  <c r="G823" i="2" s="1"/>
  <c r="B824" i="2"/>
  <c r="A824" i="2" s="1"/>
  <c r="C824" i="2"/>
  <c r="D824" i="2"/>
  <c r="E824" i="2"/>
  <c r="G824" i="2" s="1"/>
  <c r="B825" i="2"/>
  <c r="A825" i="2" s="1"/>
  <c r="C825" i="2"/>
  <c r="D825" i="2"/>
  <c r="E825" i="2"/>
  <c r="G825" i="2" s="1"/>
  <c r="B826" i="2"/>
  <c r="A826" i="2" s="1"/>
  <c r="C826" i="2"/>
  <c r="D826" i="2"/>
  <c r="E826" i="2"/>
  <c r="G826" i="2" s="1"/>
  <c r="B827" i="2"/>
  <c r="A827" i="2" s="1"/>
  <c r="C827" i="2"/>
  <c r="D827" i="2"/>
  <c r="E827" i="2"/>
  <c r="G827" i="2" s="1"/>
  <c r="B828" i="2"/>
  <c r="A828" i="2" s="1"/>
  <c r="C828" i="2"/>
  <c r="D828" i="2"/>
  <c r="E828" i="2"/>
  <c r="G828" i="2" s="1"/>
  <c r="B829" i="2"/>
  <c r="A829" i="2" s="1"/>
  <c r="C829" i="2"/>
  <c r="D829" i="2"/>
  <c r="E829" i="2"/>
  <c r="G829" i="2" s="1"/>
  <c r="B830" i="2"/>
  <c r="A830" i="2" s="1"/>
  <c r="C830" i="2"/>
  <c r="D830" i="2"/>
  <c r="E830" i="2"/>
  <c r="G830" i="2" s="1"/>
  <c r="B831" i="2"/>
  <c r="A831" i="2" s="1"/>
  <c r="C831" i="2"/>
  <c r="D831" i="2"/>
  <c r="E831" i="2"/>
  <c r="G831" i="2" s="1"/>
  <c r="B832" i="2"/>
  <c r="A832" i="2" s="1"/>
  <c r="C832" i="2"/>
  <c r="D832" i="2"/>
  <c r="E832" i="2"/>
  <c r="G832" i="2" s="1"/>
  <c r="B833" i="2"/>
  <c r="A833" i="2" s="1"/>
  <c r="C833" i="2"/>
  <c r="D833" i="2"/>
  <c r="E833" i="2"/>
  <c r="G833" i="2" s="1"/>
  <c r="B834" i="2"/>
  <c r="A834" i="2" s="1"/>
  <c r="C834" i="2"/>
  <c r="D834" i="2"/>
  <c r="E834" i="2"/>
  <c r="G834" i="2" s="1"/>
  <c r="B835" i="2"/>
  <c r="A835" i="2" s="1"/>
  <c r="C835" i="2"/>
  <c r="D835" i="2"/>
  <c r="E835" i="2"/>
  <c r="G835" i="2" s="1"/>
  <c r="B836" i="2"/>
  <c r="A836" i="2" s="1"/>
  <c r="C836" i="2"/>
  <c r="D836" i="2"/>
  <c r="E836" i="2"/>
  <c r="G836" i="2" s="1"/>
  <c r="B837" i="2"/>
  <c r="A837" i="2" s="1"/>
  <c r="C837" i="2"/>
  <c r="D837" i="2"/>
  <c r="E837" i="2"/>
  <c r="G837" i="2" s="1"/>
  <c r="B838" i="2"/>
  <c r="A838" i="2" s="1"/>
  <c r="C838" i="2"/>
  <c r="D838" i="2"/>
  <c r="E838" i="2"/>
  <c r="G838" i="2" s="1"/>
  <c r="B839" i="2"/>
  <c r="A839" i="2" s="1"/>
  <c r="C839" i="2"/>
  <c r="D839" i="2"/>
  <c r="E839" i="2"/>
  <c r="G839" i="2" s="1"/>
  <c r="B840" i="2"/>
  <c r="A840" i="2" s="1"/>
  <c r="C840" i="2"/>
  <c r="D840" i="2"/>
  <c r="E840" i="2"/>
  <c r="G840" i="2" s="1"/>
  <c r="B841" i="2"/>
  <c r="A841" i="2" s="1"/>
  <c r="C841" i="2"/>
  <c r="D841" i="2"/>
  <c r="E841" i="2"/>
  <c r="G841" i="2" s="1"/>
  <c r="B842" i="2"/>
  <c r="A842" i="2" s="1"/>
  <c r="C842" i="2"/>
  <c r="D842" i="2"/>
  <c r="E842" i="2"/>
  <c r="G842" i="2" s="1"/>
  <c r="B843" i="2"/>
  <c r="A843" i="2" s="1"/>
  <c r="C843" i="2"/>
  <c r="D843" i="2"/>
  <c r="E843" i="2"/>
  <c r="G843" i="2" s="1"/>
  <c r="B844" i="2"/>
  <c r="A844" i="2" s="1"/>
  <c r="C844" i="2"/>
  <c r="D844" i="2"/>
  <c r="E844" i="2"/>
  <c r="G844" i="2" s="1"/>
  <c r="B845" i="2"/>
  <c r="A845" i="2" s="1"/>
  <c r="C845" i="2"/>
  <c r="D845" i="2"/>
  <c r="E845" i="2"/>
  <c r="G845" i="2" s="1"/>
  <c r="B846" i="2"/>
  <c r="A846" i="2" s="1"/>
  <c r="C846" i="2"/>
  <c r="D846" i="2"/>
  <c r="E846" i="2"/>
  <c r="G846" i="2" s="1"/>
  <c r="B847" i="2"/>
  <c r="A847" i="2" s="1"/>
  <c r="C847" i="2"/>
  <c r="D847" i="2"/>
  <c r="E847" i="2"/>
  <c r="G847" i="2" s="1"/>
  <c r="B848" i="2"/>
  <c r="A848" i="2" s="1"/>
  <c r="C848" i="2"/>
  <c r="D848" i="2"/>
  <c r="E848" i="2"/>
  <c r="G848" i="2" s="1"/>
  <c r="B849" i="2"/>
  <c r="A849" i="2" s="1"/>
  <c r="C849" i="2"/>
  <c r="D849" i="2"/>
  <c r="E849" i="2"/>
  <c r="G849" i="2" s="1"/>
  <c r="B850" i="2"/>
  <c r="A850" i="2" s="1"/>
  <c r="C850" i="2"/>
  <c r="D850" i="2"/>
  <c r="E850" i="2"/>
  <c r="G850" i="2" s="1"/>
  <c r="B851" i="2"/>
  <c r="A851" i="2" s="1"/>
  <c r="C851" i="2"/>
  <c r="D851" i="2"/>
  <c r="E851" i="2"/>
  <c r="G851" i="2" s="1"/>
  <c r="B852" i="2"/>
  <c r="A852" i="2" s="1"/>
  <c r="C852" i="2"/>
  <c r="D852" i="2"/>
  <c r="E852" i="2"/>
  <c r="G852" i="2" s="1"/>
  <c r="B853" i="2"/>
  <c r="A853" i="2" s="1"/>
  <c r="C853" i="2"/>
  <c r="D853" i="2"/>
  <c r="E853" i="2"/>
  <c r="G853" i="2" s="1"/>
  <c r="B854" i="2"/>
  <c r="A854" i="2" s="1"/>
  <c r="C854" i="2"/>
  <c r="D854" i="2"/>
  <c r="E854" i="2"/>
  <c r="G854" i="2" s="1"/>
  <c r="B855" i="2"/>
  <c r="A855" i="2" s="1"/>
  <c r="C855" i="2"/>
  <c r="D855" i="2"/>
  <c r="E855" i="2"/>
  <c r="G855" i="2" s="1"/>
  <c r="B856" i="2"/>
  <c r="A856" i="2" s="1"/>
  <c r="C856" i="2"/>
  <c r="D856" i="2"/>
  <c r="E856" i="2"/>
  <c r="G856" i="2" s="1"/>
  <c r="B857" i="2"/>
  <c r="A857" i="2" s="1"/>
  <c r="C857" i="2"/>
  <c r="D857" i="2"/>
  <c r="E857" i="2"/>
  <c r="G857" i="2" s="1"/>
  <c r="B858" i="2"/>
  <c r="A858" i="2" s="1"/>
  <c r="C858" i="2"/>
  <c r="D858" i="2"/>
  <c r="E858" i="2"/>
  <c r="G858" i="2" s="1"/>
  <c r="B859" i="2"/>
  <c r="A859" i="2" s="1"/>
  <c r="C859" i="2"/>
  <c r="D859" i="2"/>
  <c r="E859" i="2"/>
  <c r="G859" i="2" s="1"/>
  <c r="B860" i="2"/>
  <c r="A860" i="2" s="1"/>
  <c r="C860" i="2"/>
  <c r="D860" i="2"/>
  <c r="E860" i="2"/>
  <c r="G860" i="2" s="1"/>
  <c r="B861" i="2"/>
  <c r="A861" i="2" s="1"/>
  <c r="C861" i="2"/>
  <c r="D861" i="2"/>
  <c r="E861" i="2"/>
  <c r="G861" i="2" s="1"/>
  <c r="B862" i="2"/>
  <c r="A862" i="2" s="1"/>
  <c r="C862" i="2"/>
  <c r="D862" i="2"/>
  <c r="E862" i="2"/>
  <c r="G862" i="2" s="1"/>
  <c r="B863" i="2"/>
  <c r="A863" i="2" s="1"/>
  <c r="C863" i="2"/>
  <c r="D863" i="2"/>
  <c r="E863" i="2"/>
  <c r="G863" i="2" s="1"/>
  <c r="B864" i="2"/>
  <c r="A864" i="2" s="1"/>
  <c r="C864" i="2"/>
  <c r="D864" i="2"/>
  <c r="E864" i="2"/>
  <c r="G864" i="2" s="1"/>
  <c r="B865" i="2"/>
  <c r="A865" i="2" s="1"/>
  <c r="C865" i="2"/>
  <c r="D865" i="2"/>
  <c r="E865" i="2"/>
  <c r="G865" i="2" s="1"/>
  <c r="B866" i="2"/>
  <c r="A866" i="2" s="1"/>
  <c r="C866" i="2"/>
  <c r="D866" i="2"/>
  <c r="E866" i="2"/>
  <c r="G866" i="2" s="1"/>
  <c r="B867" i="2"/>
  <c r="A867" i="2" s="1"/>
  <c r="C867" i="2"/>
  <c r="D867" i="2"/>
  <c r="E867" i="2"/>
  <c r="G867" i="2" s="1"/>
  <c r="B868" i="2"/>
  <c r="A868" i="2" s="1"/>
  <c r="C868" i="2"/>
  <c r="D868" i="2"/>
  <c r="E868" i="2"/>
  <c r="G868" i="2" s="1"/>
  <c r="B869" i="2"/>
  <c r="A869" i="2" s="1"/>
  <c r="C869" i="2"/>
  <c r="D869" i="2"/>
  <c r="E869" i="2"/>
  <c r="G869" i="2" s="1"/>
  <c r="B870" i="2"/>
  <c r="A870" i="2" s="1"/>
  <c r="C870" i="2"/>
  <c r="D870" i="2"/>
  <c r="E870" i="2"/>
  <c r="G870" i="2" s="1"/>
  <c r="B871" i="2"/>
  <c r="A871" i="2" s="1"/>
  <c r="C871" i="2"/>
  <c r="D871" i="2"/>
  <c r="E871" i="2"/>
  <c r="G871" i="2" s="1"/>
  <c r="B872" i="2"/>
  <c r="A872" i="2" s="1"/>
  <c r="C872" i="2"/>
  <c r="D872" i="2"/>
  <c r="E872" i="2"/>
  <c r="G872" i="2" s="1"/>
  <c r="B873" i="2"/>
  <c r="A873" i="2" s="1"/>
  <c r="C873" i="2"/>
  <c r="D873" i="2"/>
  <c r="E873" i="2"/>
  <c r="G873" i="2" s="1"/>
  <c r="B874" i="2"/>
  <c r="A874" i="2" s="1"/>
  <c r="C874" i="2"/>
  <c r="D874" i="2"/>
  <c r="E874" i="2"/>
  <c r="G874" i="2" s="1"/>
  <c r="B875" i="2"/>
  <c r="A875" i="2" s="1"/>
  <c r="C875" i="2"/>
  <c r="D875" i="2"/>
  <c r="E875" i="2"/>
  <c r="G875" i="2" s="1"/>
  <c r="B876" i="2"/>
  <c r="A876" i="2" s="1"/>
  <c r="C876" i="2"/>
  <c r="D876" i="2"/>
  <c r="E876" i="2"/>
  <c r="G876" i="2" s="1"/>
  <c r="B877" i="2"/>
  <c r="A877" i="2" s="1"/>
  <c r="C877" i="2"/>
  <c r="D877" i="2"/>
  <c r="E877" i="2"/>
  <c r="G877" i="2" s="1"/>
  <c r="B878" i="2"/>
  <c r="A878" i="2" s="1"/>
  <c r="C878" i="2"/>
  <c r="D878" i="2"/>
  <c r="E878" i="2"/>
  <c r="G878" i="2" s="1"/>
  <c r="B879" i="2"/>
  <c r="A879" i="2" s="1"/>
  <c r="C879" i="2"/>
  <c r="D879" i="2"/>
  <c r="E879" i="2"/>
  <c r="G879" i="2" s="1"/>
  <c r="B880" i="2"/>
  <c r="A880" i="2" s="1"/>
  <c r="C880" i="2"/>
  <c r="D880" i="2"/>
  <c r="E880" i="2"/>
  <c r="G880" i="2" s="1"/>
  <c r="B881" i="2"/>
  <c r="A881" i="2" s="1"/>
  <c r="C881" i="2"/>
  <c r="D881" i="2"/>
  <c r="E881" i="2"/>
  <c r="G881" i="2" s="1"/>
  <c r="B882" i="2"/>
  <c r="A882" i="2" s="1"/>
  <c r="C882" i="2"/>
  <c r="D882" i="2"/>
  <c r="E882" i="2"/>
  <c r="G882" i="2" s="1"/>
  <c r="B883" i="2"/>
  <c r="A883" i="2" s="1"/>
  <c r="C883" i="2"/>
  <c r="D883" i="2"/>
  <c r="E883" i="2"/>
  <c r="G883" i="2" s="1"/>
  <c r="B884" i="2"/>
  <c r="A884" i="2" s="1"/>
  <c r="C884" i="2"/>
  <c r="D884" i="2"/>
  <c r="E884" i="2"/>
  <c r="G884" i="2" s="1"/>
  <c r="B885" i="2"/>
  <c r="A885" i="2" s="1"/>
  <c r="C885" i="2"/>
  <c r="D885" i="2"/>
  <c r="E885" i="2"/>
  <c r="G885" i="2" s="1"/>
  <c r="B886" i="2"/>
  <c r="A886" i="2" s="1"/>
  <c r="C886" i="2"/>
  <c r="D886" i="2"/>
  <c r="E886" i="2"/>
  <c r="G886" i="2" s="1"/>
  <c r="B887" i="2"/>
  <c r="A887" i="2" s="1"/>
  <c r="C887" i="2"/>
  <c r="D887" i="2"/>
  <c r="E887" i="2"/>
  <c r="G887" i="2" s="1"/>
  <c r="B888" i="2"/>
  <c r="A888" i="2" s="1"/>
  <c r="C888" i="2"/>
  <c r="D888" i="2"/>
  <c r="E888" i="2"/>
  <c r="G888" i="2" s="1"/>
  <c r="B889" i="2"/>
  <c r="A889" i="2" s="1"/>
  <c r="C889" i="2"/>
  <c r="D889" i="2"/>
  <c r="E889" i="2"/>
  <c r="G889" i="2" s="1"/>
  <c r="B890" i="2"/>
  <c r="A890" i="2" s="1"/>
  <c r="C890" i="2"/>
  <c r="D890" i="2"/>
  <c r="E890" i="2"/>
  <c r="G890" i="2" s="1"/>
  <c r="B891" i="2"/>
  <c r="A891" i="2" s="1"/>
  <c r="C891" i="2"/>
  <c r="D891" i="2"/>
  <c r="E891" i="2"/>
  <c r="G891" i="2" s="1"/>
  <c r="B892" i="2"/>
  <c r="A892" i="2" s="1"/>
  <c r="C892" i="2"/>
  <c r="D892" i="2"/>
  <c r="E892" i="2"/>
  <c r="G892" i="2" s="1"/>
  <c r="B893" i="2"/>
  <c r="A893" i="2" s="1"/>
  <c r="C893" i="2"/>
  <c r="D893" i="2"/>
  <c r="E893" i="2"/>
  <c r="G893" i="2" s="1"/>
  <c r="B894" i="2"/>
  <c r="A894" i="2" s="1"/>
  <c r="C894" i="2"/>
  <c r="D894" i="2"/>
  <c r="E894" i="2"/>
  <c r="G894" i="2" s="1"/>
  <c r="B895" i="2"/>
  <c r="A895" i="2" s="1"/>
  <c r="C895" i="2"/>
  <c r="D895" i="2"/>
  <c r="E895" i="2"/>
  <c r="G895" i="2" s="1"/>
  <c r="B896" i="2"/>
  <c r="A896" i="2" s="1"/>
  <c r="C896" i="2"/>
  <c r="D896" i="2"/>
  <c r="E896" i="2"/>
  <c r="G896" i="2" s="1"/>
  <c r="B897" i="2"/>
  <c r="A897" i="2" s="1"/>
  <c r="C897" i="2"/>
  <c r="D897" i="2"/>
  <c r="E897" i="2"/>
  <c r="G897" i="2" s="1"/>
  <c r="B898" i="2"/>
  <c r="A898" i="2" s="1"/>
  <c r="C898" i="2"/>
  <c r="D898" i="2"/>
  <c r="E898" i="2"/>
  <c r="G898" i="2" s="1"/>
  <c r="B899" i="2"/>
  <c r="A899" i="2" s="1"/>
  <c r="C899" i="2"/>
  <c r="D899" i="2"/>
  <c r="E899" i="2"/>
  <c r="G899" i="2" s="1"/>
  <c r="B900" i="2"/>
  <c r="A900" i="2" s="1"/>
  <c r="C900" i="2"/>
  <c r="D900" i="2"/>
  <c r="E900" i="2"/>
  <c r="G900" i="2" s="1"/>
  <c r="B901" i="2"/>
  <c r="A901" i="2" s="1"/>
  <c r="C901" i="2"/>
  <c r="D901" i="2"/>
  <c r="E901" i="2"/>
  <c r="G901" i="2" s="1"/>
  <c r="B902" i="2"/>
  <c r="A902" i="2" s="1"/>
  <c r="C902" i="2"/>
  <c r="D902" i="2"/>
  <c r="E902" i="2"/>
  <c r="G902" i="2" s="1"/>
  <c r="B903" i="2"/>
  <c r="A903" i="2" s="1"/>
  <c r="C903" i="2"/>
  <c r="D903" i="2"/>
  <c r="E903" i="2"/>
  <c r="G903" i="2" s="1"/>
  <c r="B904" i="2"/>
  <c r="A904" i="2" s="1"/>
  <c r="C904" i="2"/>
  <c r="D904" i="2"/>
  <c r="E904" i="2"/>
  <c r="G904" i="2" s="1"/>
  <c r="B905" i="2"/>
  <c r="A905" i="2" s="1"/>
  <c r="C905" i="2"/>
  <c r="D905" i="2"/>
  <c r="E905" i="2"/>
  <c r="G905" i="2" s="1"/>
  <c r="B906" i="2"/>
  <c r="A906" i="2" s="1"/>
  <c r="C906" i="2"/>
  <c r="D906" i="2"/>
  <c r="E906" i="2"/>
  <c r="G906" i="2" s="1"/>
  <c r="B907" i="2"/>
  <c r="A907" i="2" s="1"/>
  <c r="C907" i="2"/>
  <c r="D907" i="2"/>
  <c r="E907" i="2"/>
  <c r="G907" i="2" s="1"/>
  <c r="B908" i="2"/>
  <c r="A908" i="2" s="1"/>
  <c r="C908" i="2"/>
  <c r="D908" i="2"/>
  <c r="E908" i="2"/>
  <c r="G908" i="2" s="1"/>
  <c r="B909" i="2"/>
  <c r="A909" i="2" s="1"/>
  <c r="C909" i="2"/>
  <c r="D909" i="2"/>
  <c r="E909" i="2"/>
  <c r="G909" i="2" s="1"/>
  <c r="B910" i="2"/>
  <c r="A910" i="2" s="1"/>
  <c r="C910" i="2"/>
  <c r="D910" i="2"/>
  <c r="E910" i="2"/>
  <c r="G910" i="2" s="1"/>
  <c r="B911" i="2"/>
  <c r="A911" i="2" s="1"/>
  <c r="C911" i="2"/>
  <c r="D911" i="2"/>
  <c r="E911" i="2"/>
  <c r="G911" i="2" s="1"/>
  <c r="B912" i="2"/>
  <c r="A912" i="2" s="1"/>
  <c r="C912" i="2"/>
  <c r="D912" i="2"/>
  <c r="E912" i="2"/>
  <c r="G912" i="2" s="1"/>
  <c r="B913" i="2"/>
  <c r="A913" i="2" s="1"/>
  <c r="C913" i="2"/>
  <c r="D913" i="2"/>
  <c r="E913" i="2"/>
  <c r="G913" i="2" s="1"/>
  <c r="B914" i="2"/>
  <c r="A914" i="2" s="1"/>
  <c r="C914" i="2"/>
  <c r="D914" i="2"/>
  <c r="E914" i="2"/>
  <c r="G914" i="2" s="1"/>
  <c r="B915" i="2"/>
  <c r="A915" i="2" s="1"/>
  <c r="C915" i="2"/>
  <c r="D915" i="2"/>
  <c r="E915" i="2"/>
  <c r="G915" i="2" s="1"/>
  <c r="B916" i="2"/>
  <c r="A916" i="2" s="1"/>
  <c r="C916" i="2"/>
  <c r="D916" i="2"/>
  <c r="E916" i="2"/>
  <c r="G916" i="2" s="1"/>
  <c r="B917" i="2"/>
  <c r="A917" i="2" s="1"/>
  <c r="C917" i="2"/>
  <c r="D917" i="2"/>
  <c r="E917" i="2"/>
  <c r="G917" i="2" s="1"/>
  <c r="B918" i="2"/>
  <c r="A918" i="2" s="1"/>
  <c r="C918" i="2"/>
  <c r="D918" i="2"/>
  <c r="E918" i="2"/>
  <c r="G918" i="2" s="1"/>
  <c r="B919" i="2"/>
  <c r="A919" i="2" s="1"/>
  <c r="C919" i="2"/>
  <c r="D919" i="2"/>
  <c r="E919" i="2"/>
  <c r="G919" i="2" s="1"/>
  <c r="B920" i="2"/>
  <c r="A920" i="2" s="1"/>
  <c r="C920" i="2"/>
  <c r="D920" i="2"/>
  <c r="E920" i="2"/>
  <c r="G920" i="2" s="1"/>
  <c r="B921" i="2"/>
  <c r="A921" i="2" s="1"/>
  <c r="C921" i="2"/>
  <c r="D921" i="2"/>
  <c r="E921" i="2"/>
  <c r="G921" i="2" s="1"/>
  <c r="B922" i="2"/>
  <c r="A922" i="2" s="1"/>
  <c r="C922" i="2"/>
  <c r="D922" i="2"/>
  <c r="E922" i="2"/>
  <c r="G922" i="2" s="1"/>
  <c r="B923" i="2"/>
  <c r="A923" i="2" s="1"/>
  <c r="C923" i="2"/>
  <c r="D923" i="2"/>
  <c r="E923" i="2"/>
  <c r="G923" i="2" s="1"/>
  <c r="B924" i="2"/>
  <c r="A924" i="2" s="1"/>
  <c r="C924" i="2"/>
  <c r="D924" i="2"/>
  <c r="E924" i="2"/>
  <c r="G924" i="2" s="1"/>
  <c r="B925" i="2"/>
  <c r="A925" i="2" s="1"/>
  <c r="C925" i="2"/>
  <c r="D925" i="2"/>
  <c r="E925" i="2"/>
  <c r="G925" i="2" s="1"/>
  <c r="B926" i="2"/>
  <c r="A926" i="2" s="1"/>
  <c r="C926" i="2"/>
  <c r="D926" i="2"/>
  <c r="E926" i="2"/>
  <c r="G926" i="2" s="1"/>
  <c r="B927" i="2"/>
  <c r="A927" i="2" s="1"/>
  <c r="C927" i="2"/>
  <c r="D927" i="2"/>
  <c r="E927" i="2"/>
  <c r="G927" i="2" s="1"/>
  <c r="B928" i="2"/>
  <c r="A928" i="2" s="1"/>
  <c r="C928" i="2"/>
  <c r="D928" i="2"/>
  <c r="E928" i="2"/>
  <c r="G928" i="2" s="1"/>
  <c r="B929" i="2"/>
  <c r="A929" i="2" s="1"/>
  <c r="C929" i="2"/>
  <c r="D929" i="2"/>
  <c r="E929" i="2"/>
  <c r="G929" i="2" s="1"/>
  <c r="B930" i="2"/>
  <c r="A930" i="2" s="1"/>
  <c r="C930" i="2"/>
  <c r="D930" i="2"/>
  <c r="E930" i="2"/>
  <c r="G930" i="2" s="1"/>
  <c r="B931" i="2"/>
  <c r="A931" i="2" s="1"/>
  <c r="C931" i="2"/>
  <c r="D931" i="2"/>
  <c r="E931" i="2"/>
  <c r="G931" i="2" s="1"/>
  <c r="B932" i="2"/>
  <c r="A932" i="2" s="1"/>
  <c r="C932" i="2"/>
  <c r="D932" i="2"/>
  <c r="E932" i="2"/>
  <c r="G932" i="2" s="1"/>
  <c r="B933" i="2"/>
  <c r="A933" i="2" s="1"/>
  <c r="C933" i="2"/>
  <c r="D933" i="2"/>
  <c r="E933" i="2"/>
  <c r="G933" i="2" s="1"/>
  <c r="B934" i="2"/>
  <c r="A934" i="2" s="1"/>
  <c r="C934" i="2"/>
  <c r="D934" i="2"/>
  <c r="E934" i="2"/>
  <c r="G934" i="2" s="1"/>
  <c r="B935" i="2"/>
  <c r="A935" i="2" s="1"/>
  <c r="C935" i="2"/>
  <c r="D935" i="2"/>
  <c r="E935" i="2"/>
  <c r="G935" i="2" s="1"/>
  <c r="B936" i="2"/>
  <c r="A936" i="2" s="1"/>
  <c r="C936" i="2"/>
  <c r="D936" i="2"/>
  <c r="E936" i="2"/>
  <c r="G936" i="2" s="1"/>
  <c r="B937" i="2"/>
  <c r="A937" i="2" s="1"/>
  <c r="C937" i="2"/>
  <c r="D937" i="2"/>
  <c r="E937" i="2"/>
  <c r="G937" i="2" s="1"/>
  <c r="B938" i="2"/>
  <c r="A938" i="2" s="1"/>
  <c r="C938" i="2"/>
  <c r="D938" i="2"/>
  <c r="E938" i="2"/>
  <c r="G938" i="2" s="1"/>
  <c r="B939" i="2"/>
  <c r="A939" i="2" s="1"/>
  <c r="C939" i="2"/>
  <c r="D939" i="2"/>
  <c r="E939" i="2"/>
  <c r="G939" i="2" s="1"/>
  <c r="B940" i="2"/>
  <c r="A940" i="2" s="1"/>
  <c r="C940" i="2"/>
  <c r="D940" i="2"/>
  <c r="E940" i="2"/>
  <c r="G940" i="2" s="1"/>
  <c r="B941" i="2"/>
  <c r="A941" i="2" s="1"/>
  <c r="C941" i="2"/>
  <c r="D941" i="2"/>
  <c r="E941" i="2"/>
  <c r="G941" i="2" s="1"/>
  <c r="B942" i="2"/>
  <c r="A942" i="2" s="1"/>
  <c r="C942" i="2"/>
  <c r="D942" i="2"/>
  <c r="E942" i="2"/>
  <c r="G942" i="2" s="1"/>
  <c r="B943" i="2"/>
  <c r="A943" i="2" s="1"/>
  <c r="C943" i="2"/>
  <c r="D943" i="2"/>
  <c r="E943" i="2"/>
  <c r="G943" i="2" s="1"/>
  <c r="B944" i="2"/>
  <c r="A944" i="2" s="1"/>
  <c r="C944" i="2"/>
  <c r="D944" i="2"/>
  <c r="E944" i="2"/>
  <c r="G944" i="2" s="1"/>
  <c r="B945" i="2"/>
  <c r="A945" i="2" s="1"/>
  <c r="C945" i="2"/>
  <c r="D945" i="2"/>
  <c r="E945" i="2"/>
  <c r="G945" i="2" s="1"/>
  <c r="B946" i="2"/>
  <c r="A946" i="2" s="1"/>
  <c r="C946" i="2"/>
  <c r="D946" i="2"/>
  <c r="E946" i="2"/>
  <c r="G946" i="2" s="1"/>
  <c r="B947" i="2"/>
  <c r="A947" i="2" s="1"/>
  <c r="C947" i="2"/>
  <c r="D947" i="2"/>
  <c r="E947" i="2"/>
  <c r="G947" i="2" s="1"/>
  <c r="B948" i="2"/>
  <c r="A948" i="2" s="1"/>
  <c r="C948" i="2"/>
  <c r="D948" i="2"/>
  <c r="E948" i="2"/>
  <c r="G948" i="2" s="1"/>
  <c r="B949" i="2"/>
  <c r="A949" i="2" s="1"/>
  <c r="C949" i="2"/>
  <c r="D949" i="2"/>
  <c r="E949" i="2"/>
  <c r="G949" i="2" s="1"/>
  <c r="B950" i="2"/>
  <c r="A950" i="2" s="1"/>
  <c r="C950" i="2"/>
  <c r="D950" i="2"/>
  <c r="E950" i="2"/>
  <c r="G950" i="2" s="1"/>
  <c r="B951" i="2"/>
  <c r="A951" i="2" s="1"/>
  <c r="C951" i="2"/>
  <c r="D951" i="2"/>
  <c r="E951" i="2"/>
  <c r="G951" i="2" s="1"/>
  <c r="B952" i="2"/>
  <c r="A952" i="2" s="1"/>
  <c r="C952" i="2"/>
  <c r="D952" i="2"/>
  <c r="E952" i="2"/>
  <c r="G952" i="2" s="1"/>
  <c r="B953" i="2"/>
  <c r="A953" i="2" s="1"/>
  <c r="C953" i="2"/>
  <c r="D953" i="2"/>
  <c r="E953" i="2"/>
  <c r="G953" i="2" s="1"/>
  <c r="B954" i="2"/>
  <c r="A954" i="2" s="1"/>
  <c r="C954" i="2"/>
  <c r="D954" i="2"/>
  <c r="E954" i="2"/>
  <c r="G954" i="2" s="1"/>
  <c r="B955" i="2"/>
  <c r="A955" i="2" s="1"/>
  <c r="C955" i="2"/>
  <c r="D955" i="2"/>
  <c r="E955" i="2"/>
  <c r="G955" i="2" s="1"/>
  <c r="B956" i="2"/>
  <c r="A956" i="2" s="1"/>
  <c r="C956" i="2"/>
  <c r="D956" i="2"/>
  <c r="E956" i="2"/>
  <c r="G956" i="2" s="1"/>
  <c r="B957" i="2"/>
  <c r="A957" i="2" s="1"/>
  <c r="C957" i="2"/>
  <c r="D957" i="2"/>
  <c r="E957" i="2"/>
  <c r="G957" i="2" s="1"/>
  <c r="B958" i="2"/>
  <c r="A958" i="2" s="1"/>
  <c r="C958" i="2"/>
  <c r="D958" i="2"/>
  <c r="E958" i="2"/>
  <c r="G958" i="2" s="1"/>
  <c r="B959" i="2"/>
  <c r="A959" i="2" s="1"/>
  <c r="C959" i="2"/>
  <c r="D959" i="2"/>
  <c r="E959" i="2"/>
  <c r="G959" i="2" s="1"/>
  <c r="B960" i="2"/>
  <c r="A960" i="2" s="1"/>
  <c r="C960" i="2"/>
  <c r="D960" i="2"/>
  <c r="E960" i="2"/>
  <c r="G960" i="2" s="1"/>
  <c r="B961" i="2"/>
  <c r="A961" i="2" s="1"/>
  <c r="C961" i="2"/>
  <c r="D961" i="2"/>
  <c r="E961" i="2"/>
  <c r="G961" i="2" s="1"/>
  <c r="B962" i="2"/>
  <c r="A962" i="2" s="1"/>
  <c r="C962" i="2"/>
  <c r="D962" i="2"/>
  <c r="E962" i="2"/>
  <c r="G962" i="2" s="1"/>
  <c r="B963" i="2"/>
  <c r="A963" i="2" s="1"/>
  <c r="C963" i="2"/>
  <c r="D963" i="2"/>
  <c r="E963" i="2"/>
  <c r="G963" i="2" s="1"/>
  <c r="B964" i="2"/>
  <c r="A964" i="2" s="1"/>
  <c r="C964" i="2"/>
  <c r="D964" i="2"/>
  <c r="E964" i="2"/>
  <c r="G964" i="2" s="1"/>
  <c r="B965" i="2"/>
  <c r="A965" i="2" s="1"/>
  <c r="C965" i="2"/>
  <c r="D965" i="2"/>
  <c r="E965" i="2"/>
  <c r="G965" i="2" s="1"/>
  <c r="B966" i="2"/>
  <c r="A966" i="2" s="1"/>
  <c r="C966" i="2"/>
  <c r="D966" i="2"/>
  <c r="E966" i="2"/>
  <c r="G966" i="2" s="1"/>
  <c r="B967" i="2"/>
  <c r="A967" i="2" s="1"/>
  <c r="C967" i="2"/>
  <c r="D967" i="2"/>
  <c r="E967" i="2"/>
  <c r="G967" i="2" s="1"/>
  <c r="B968" i="2"/>
  <c r="A968" i="2" s="1"/>
  <c r="C968" i="2"/>
  <c r="D968" i="2"/>
  <c r="E968" i="2"/>
  <c r="G968" i="2" s="1"/>
  <c r="B969" i="2"/>
  <c r="A969" i="2" s="1"/>
  <c r="C969" i="2"/>
  <c r="D969" i="2"/>
  <c r="E969" i="2"/>
  <c r="G969" i="2" s="1"/>
  <c r="B970" i="2"/>
  <c r="A970" i="2" s="1"/>
  <c r="C970" i="2"/>
  <c r="D970" i="2"/>
  <c r="E970" i="2"/>
  <c r="G970" i="2" s="1"/>
  <c r="B971" i="2"/>
  <c r="A971" i="2" s="1"/>
  <c r="C971" i="2"/>
  <c r="D971" i="2"/>
  <c r="E971" i="2"/>
  <c r="G971" i="2" s="1"/>
  <c r="B972" i="2"/>
  <c r="A972" i="2" s="1"/>
  <c r="C972" i="2"/>
  <c r="D972" i="2"/>
  <c r="E972" i="2"/>
  <c r="G972" i="2" s="1"/>
  <c r="B973" i="2"/>
  <c r="A973" i="2" s="1"/>
  <c r="C973" i="2"/>
  <c r="D973" i="2"/>
  <c r="E973" i="2"/>
  <c r="G973" i="2" s="1"/>
  <c r="B974" i="2"/>
  <c r="A974" i="2" s="1"/>
  <c r="C974" i="2"/>
  <c r="D974" i="2"/>
  <c r="E974" i="2"/>
  <c r="G974" i="2" s="1"/>
  <c r="B975" i="2"/>
  <c r="A975" i="2" s="1"/>
  <c r="C975" i="2"/>
  <c r="D975" i="2"/>
  <c r="E975" i="2"/>
  <c r="G975" i="2" s="1"/>
  <c r="B976" i="2"/>
  <c r="A976" i="2" s="1"/>
  <c r="C976" i="2"/>
  <c r="D976" i="2"/>
  <c r="E976" i="2"/>
  <c r="G976" i="2" s="1"/>
  <c r="B977" i="2"/>
  <c r="A977" i="2" s="1"/>
  <c r="C977" i="2"/>
  <c r="D977" i="2"/>
  <c r="E977" i="2"/>
  <c r="G977" i="2" s="1"/>
  <c r="B978" i="2"/>
  <c r="A978" i="2" s="1"/>
  <c r="C978" i="2"/>
  <c r="D978" i="2"/>
  <c r="E978" i="2"/>
  <c r="G978" i="2" s="1"/>
  <c r="B979" i="2"/>
  <c r="A979" i="2" s="1"/>
  <c r="C979" i="2"/>
  <c r="D979" i="2"/>
  <c r="E979" i="2"/>
  <c r="G979" i="2" s="1"/>
  <c r="B980" i="2"/>
  <c r="A980" i="2" s="1"/>
  <c r="C980" i="2"/>
  <c r="D980" i="2"/>
  <c r="E980" i="2"/>
  <c r="G980" i="2" s="1"/>
  <c r="B981" i="2"/>
  <c r="A981" i="2" s="1"/>
  <c r="C981" i="2"/>
  <c r="D981" i="2"/>
  <c r="E981" i="2"/>
  <c r="G981" i="2" s="1"/>
  <c r="B982" i="2"/>
  <c r="A982" i="2" s="1"/>
  <c r="C982" i="2"/>
  <c r="D982" i="2"/>
  <c r="E982" i="2"/>
  <c r="G982" i="2" s="1"/>
  <c r="B983" i="2"/>
  <c r="A983" i="2" s="1"/>
  <c r="C983" i="2"/>
  <c r="D983" i="2"/>
  <c r="E983" i="2"/>
  <c r="G983" i="2" s="1"/>
  <c r="B984" i="2"/>
  <c r="A984" i="2" s="1"/>
  <c r="C984" i="2"/>
  <c r="D984" i="2"/>
  <c r="E984" i="2"/>
  <c r="G984" i="2" s="1"/>
  <c r="B985" i="2"/>
  <c r="A985" i="2" s="1"/>
  <c r="C985" i="2"/>
  <c r="D985" i="2"/>
  <c r="E985" i="2"/>
  <c r="G985" i="2" s="1"/>
  <c r="B986" i="2"/>
  <c r="A986" i="2" s="1"/>
  <c r="C986" i="2"/>
  <c r="D986" i="2"/>
  <c r="E986" i="2"/>
  <c r="G986" i="2" s="1"/>
  <c r="B987" i="2"/>
  <c r="A987" i="2" s="1"/>
  <c r="C987" i="2"/>
  <c r="D987" i="2"/>
  <c r="E987" i="2"/>
  <c r="G987" i="2" s="1"/>
  <c r="B988" i="2"/>
  <c r="A988" i="2" s="1"/>
  <c r="C988" i="2"/>
  <c r="D988" i="2"/>
  <c r="E988" i="2"/>
  <c r="G988" i="2" s="1"/>
  <c r="B989" i="2"/>
  <c r="A989" i="2" s="1"/>
  <c r="C989" i="2"/>
  <c r="D989" i="2"/>
  <c r="E989" i="2"/>
  <c r="G989" i="2" s="1"/>
  <c r="B990" i="2"/>
  <c r="A990" i="2" s="1"/>
  <c r="C990" i="2"/>
  <c r="D990" i="2"/>
  <c r="E990" i="2"/>
  <c r="G990" i="2" s="1"/>
  <c r="B991" i="2"/>
  <c r="A991" i="2" s="1"/>
  <c r="C991" i="2"/>
  <c r="D991" i="2"/>
  <c r="E991" i="2"/>
  <c r="G991" i="2" s="1"/>
  <c r="B992" i="2"/>
  <c r="A992" i="2" s="1"/>
  <c r="C992" i="2"/>
  <c r="D992" i="2"/>
  <c r="E992" i="2"/>
  <c r="G992" i="2" s="1"/>
  <c r="B993" i="2"/>
  <c r="A993" i="2" s="1"/>
  <c r="C993" i="2"/>
  <c r="D993" i="2"/>
  <c r="E993" i="2"/>
  <c r="G993" i="2" s="1"/>
  <c r="B994" i="2"/>
  <c r="A994" i="2" s="1"/>
  <c r="C994" i="2"/>
  <c r="D994" i="2"/>
  <c r="E994" i="2"/>
  <c r="G994" i="2" s="1"/>
  <c r="B995" i="2"/>
  <c r="A995" i="2" s="1"/>
  <c r="C995" i="2"/>
  <c r="D995" i="2"/>
  <c r="E995" i="2"/>
  <c r="G995" i="2" s="1"/>
  <c r="B996" i="2"/>
  <c r="A996" i="2" s="1"/>
  <c r="C996" i="2"/>
  <c r="D996" i="2"/>
  <c r="E996" i="2"/>
  <c r="G996" i="2" s="1"/>
  <c r="B997" i="2"/>
  <c r="A997" i="2" s="1"/>
  <c r="C997" i="2"/>
  <c r="D997" i="2"/>
  <c r="E997" i="2"/>
  <c r="G997" i="2" s="1"/>
  <c r="B998" i="2"/>
  <c r="A998" i="2" s="1"/>
  <c r="C998" i="2"/>
  <c r="D998" i="2"/>
  <c r="E998" i="2"/>
  <c r="G998" i="2" s="1"/>
  <c r="B999" i="2"/>
  <c r="A999" i="2" s="1"/>
  <c r="C999" i="2"/>
  <c r="D999" i="2"/>
  <c r="E999" i="2"/>
  <c r="G999" i="2" s="1"/>
  <c r="B1000" i="2"/>
  <c r="A1000" i="2" s="1"/>
  <c r="C1000" i="2"/>
  <c r="D1000" i="2"/>
  <c r="E1000" i="2"/>
  <c r="G1000" i="2" s="1"/>
  <c r="B1001" i="2"/>
  <c r="A1001" i="2" s="1"/>
  <c r="C1001" i="2"/>
  <c r="D1001" i="2"/>
  <c r="E1001" i="2"/>
  <c r="G1001" i="2" s="1"/>
  <c r="B1002" i="2"/>
  <c r="A1002" i="2" s="1"/>
  <c r="C1002" i="2"/>
  <c r="D1002" i="2"/>
  <c r="E1002" i="2"/>
  <c r="G1002" i="2" s="1"/>
  <c r="B1003" i="2"/>
  <c r="A1003" i="2" s="1"/>
  <c r="C1003" i="2"/>
  <c r="D1003" i="2"/>
  <c r="E1003" i="2"/>
  <c r="G1003" i="2" s="1"/>
  <c r="B1004" i="2"/>
  <c r="A1004" i="2" s="1"/>
  <c r="C1004" i="2"/>
  <c r="D1004" i="2"/>
  <c r="E1004" i="2"/>
  <c r="G1004" i="2" s="1"/>
  <c r="B1005" i="2"/>
  <c r="A1005" i="2" s="1"/>
  <c r="C1005" i="2"/>
  <c r="D1005" i="2"/>
  <c r="E1005" i="2"/>
  <c r="G1005" i="2" s="1"/>
  <c r="B1006" i="2"/>
  <c r="A1006" i="2" s="1"/>
  <c r="C1006" i="2"/>
  <c r="D1006" i="2"/>
  <c r="E1006" i="2"/>
  <c r="G1006" i="2" s="1"/>
  <c r="B1007" i="2"/>
  <c r="A1007" i="2" s="1"/>
  <c r="C1007" i="2"/>
  <c r="D1007" i="2"/>
  <c r="E1007" i="2"/>
  <c r="G1007" i="2" s="1"/>
  <c r="B1008" i="2"/>
  <c r="A1008" i="2" s="1"/>
  <c r="C1008" i="2"/>
  <c r="D1008" i="2"/>
  <c r="E1008" i="2"/>
  <c r="G1008" i="2" s="1"/>
  <c r="B1009" i="2"/>
  <c r="A1009" i="2" s="1"/>
  <c r="C1009" i="2"/>
  <c r="D1009" i="2"/>
  <c r="E1009" i="2"/>
  <c r="G1009" i="2" s="1"/>
  <c r="B1010" i="2"/>
  <c r="A1010" i="2" s="1"/>
  <c r="C1010" i="2"/>
  <c r="D1010" i="2"/>
  <c r="E1010" i="2"/>
  <c r="G1010" i="2" s="1"/>
  <c r="B1011" i="2"/>
  <c r="A1011" i="2" s="1"/>
  <c r="C1011" i="2"/>
  <c r="D1011" i="2"/>
  <c r="E1011" i="2"/>
  <c r="G1011" i="2" s="1"/>
  <c r="B1012" i="2"/>
  <c r="A1012" i="2" s="1"/>
  <c r="C1012" i="2"/>
  <c r="D1012" i="2"/>
  <c r="E1012" i="2"/>
  <c r="G1012" i="2" s="1"/>
  <c r="B1013" i="2"/>
  <c r="A1013" i="2" s="1"/>
  <c r="C1013" i="2"/>
  <c r="D1013" i="2"/>
  <c r="E1013" i="2"/>
  <c r="G1013" i="2" s="1"/>
  <c r="B1014" i="2"/>
  <c r="A1014" i="2" s="1"/>
  <c r="C1014" i="2"/>
  <c r="D1014" i="2"/>
  <c r="E1014" i="2"/>
  <c r="G1014" i="2" s="1"/>
  <c r="B1015" i="2"/>
  <c r="A1015" i="2" s="1"/>
  <c r="C1015" i="2"/>
  <c r="D1015" i="2"/>
  <c r="E1015" i="2"/>
  <c r="G1015" i="2" s="1"/>
  <c r="B1016" i="2"/>
  <c r="A1016" i="2" s="1"/>
  <c r="C1016" i="2"/>
  <c r="D1016" i="2"/>
  <c r="E1016" i="2"/>
  <c r="G1016" i="2" s="1"/>
  <c r="B1017" i="2"/>
  <c r="A1017" i="2" s="1"/>
  <c r="C1017" i="2"/>
  <c r="D1017" i="2"/>
  <c r="E1017" i="2"/>
  <c r="G1017" i="2" s="1"/>
  <c r="B1018" i="2"/>
  <c r="A1018" i="2" s="1"/>
  <c r="C1018" i="2"/>
  <c r="D1018" i="2"/>
  <c r="E1018" i="2"/>
  <c r="G1018" i="2" s="1"/>
  <c r="B1019" i="2"/>
  <c r="A1019" i="2" s="1"/>
  <c r="C1019" i="2"/>
  <c r="D1019" i="2"/>
  <c r="E1019" i="2"/>
  <c r="G1019" i="2" s="1"/>
  <c r="B1020" i="2"/>
  <c r="A1020" i="2" s="1"/>
  <c r="C1020" i="2"/>
  <c r="D1020" i="2"/>
  <c r="E1020" i="2"/>
  <c r="G1020" i="2" s="1"/>
  <c r="B1021" i="2"/>
  <c r="A1021" i="2" s="1"/>
  <c r="C1021" i="2"/>
  <c r="D1021" i="2"/>
  <c r="E1021" i="2"/>
  <c r="G1021" i="2" s="1"/>
  <c r="B1022" i="2"/>
  <c r="A1022" i="2" s="1"/>
  <c r="C1022" i="2"/>
  <c r="D1022" i="2"/>
  <c r="E1022" i="2"/>
  <c r="G1022" i="2" s="1"/>
  <c r="B1023" i="2"/>
  <c r="A1023" i="2" s="1"/>
  <c r="C1023" i="2"/>
  <c r="D1023" i="2"/>
  <c r="E1023" i="2"/>
  <c r="G1023" i="2" s="1"/>
  <c r="B1024" i="2"/>
  <c r="A1024" i="2" s="1"/>
  <c r="C1024" i="2"/>
  <c r="D1024" i="2"/>
  <c r="E1024" i="2"/>
  <c r="G1024" i="2" s="1"/>
  <c r="B1025" i="2"/>
  <c r="A1025" i="2" s="1"/>
  <c r="C1025" i="2"/>
  <c r="D1025" i="2"/>
  <c r="E1025" i="2"/>
  <c r="G1025" i="2" s="1"/>
  <c r="B1026" i="2"/>
  <c r="A1026" i="2" s="1"/>
  <c r="C1026" i="2"/>
  <c r="D1026" i="2"/>
  <c r="E1026" i="2"/>
  <c r="G1026" i="2" s="1"/>
  <c r="B1027" i="2"/>
  <c r="A1027" i="2" s="1"/>
  <c r="C1027" i="2"/>
  <c r="D1027" i="2"/>
  <c r="E1027" i="2"/>
  <c r="G1027" i="2" s="1"/>
  <c r="B1028" i="2"/>
  <c r="A1028" i="2" s="1"/>
  <c r="C1028" i="2"/>
  <c r="D1028" i="2"/>
  <c r="E1028" i="2"/>
  <c r="G1028" i="2" s="1"/>
  <c r="B1029" i="2"/>
  <c r="A1029" i="2" s="1"/>
  <c r="C1029" i="2"/>
  <c r="D1029" i="2"/>
  <c r="E1029" i="2"/>
  <c r="G1029" i="2" s="1"/>
  <c r="B1030" i="2"/>
  <c r="A1030" i="2" s="1"/>
  <c r="C1030" i="2"/>
  <c r="D1030" i="2"/>
  <c r="E1030" i="2"/>
  <c r="G1030" i="2" s="1"/>
  <c r="B1031" i="2"/>
  <c r="A1031" i="2" s="1"/>
  <c r="C1031" i="2"/>
  <c r="D1031" i="2"/>
  <c r="E1031" i="2"/>
  <c r="G1031" i="2" s="1"/>
  <c r="B1032" i="2"/>
  <c r="A1032" i="2" s="1"/>
  <c r="C1032" i="2"/>
  <c r="D1032" i="2"/>
  <c r="E1032" i="2"/>
  <c r="G1032" i="2" s="1"/>
  <c r="B1033" i="2"/>
  <c r="A1033" i="2" s="1"/>
  <c r="C1033" i="2"/>
  <c r="D1033" i="2"/>
  <c r="E1033" i="2"/>
  <c r="G1033" i="2" s="1"/>
  <c r="B1034" i="2"/>
  <c r="A1034" i="2" s="1"/>
  <c r="C1034" i="2"/>
  <c r="D1034" i="2"/>
  <c r="E1034" i="2"/>
  <c r="G1034" i="2" s="1"/>
  <c r="B1035" i="2"/>
  <c r="A1035" i="2" s="1"/>
  <c r="C1035" i="2"/>
  <c r="D1035" i="2"/>
  <c r="E1035" i="2"/>
  <c r="G1035" i="2" s="1"/>
  <c r="B1036" i="2"/>
  <c r="A1036" i="2" s="1"/>
  <c r="C1036" i="2"/>
  <c r="D1036" i="2"/>
  <c r="E1036" i="2"/>
  <c r="G1036" i="2" s="1"/>
  <c r="B1037" i="2"/>
  <c r="A1037" i="2" s="1"/>
  <c r="C1037" i="2"/>
  <c r="D1037" i="2"/>
  <c r="E1037" i="2"/>
  <c r="G1037" i="2" s="1"/>
  <c r="B1038" i="2"/>
  <c r="A1038" i="2" s="1"/>
  <c r="C1038" i="2"/>
  <c r="D1038" i="2"/>
  <c r="E1038" i="2"/>
  <c r="G1038" i="2" s="1"/>
  <c r="B1039" i="2"/>
  <c r="A1039" i="2" s="1"/>
  <c r="C1039" i="2"/>
  <c r="D1039" i="2"/>
  <c r="E1039" i="2"/>
  <c r="G1039" i="2" s="1"/>
  <c r="B1040" i="2"/>
  <c r="A1040" i="2" s="1"/>
  <c r="C1040" i="2"/>
  <c r="D1040" i="2"/>
  <c r="E1040" i="2"/>
  <c r="G1040" i="2" s="1"/>
  <c r="B1041" i="2"/>
  <c r="A1041" i="2" s="1"/>
  <c r="C1041" i="2"/>
  <c r="D1041" i="2"/>
  <c r="E1041" i="2"/>
  <c r="G1041" i="2" s="1"/>
  <c r="B1042" i="2"/>
  <c r="A1042" i="2" s="1"/>
  <c r="C1042" i="2"/>
  <c r="D1042" i="2"/>
  <c r="E1042" i="2"/>
  <c r="G1042" i="2" s="1"/>
  <c r="B1043" i="2"/>
  <c r="A1043" i="2" s="1"/>
  <c r="C1043" i="2"/>
  <c r="D1043" i="2"/>
  <c r="E1043" i="2"/>
  <c r="G1043" i="2" s="1"/>
  <c r="B1044" i="2"/>
  <c r="A1044" i="2" s="1"/>
  <c r="C1044" i="2"/>
  <c r="D1044" i="2"/>
  <c r="E1044" i="2"/>
  <c r="G1044" i="2" s="1"/>
  <c r="B1045" i="2"/>
  <c r="A1045" i="2" s="1"/>
  <c r="C1045" i="2"/>
  <c r="D1045" i="2"/>
  <c r="E1045" i="2"/>
  <c r="G1045" i="2" s="1"/>
  <c r="B1046" i="2"/>
  <c r="A1046" i="2" s="1"/>
  <c r="C1046" i="2"/>
  <c r="D1046" i="2"/>
  <c r="E1046" i="2"/>
  <c r="G1046" i="2" s="1"/>
  <c r="B1047" i="2"/>
  <c r="A1047" i="2" s="1"/>
  <c r="C1047" i="2"/>
  <c r="D1047" i="2"/>
  <c r="E1047" i="2"/>
  <c r="G1047" i="2" s="1"/>
  <c r="B1048" i="2"/>
  <c r="A1048" i="2" s="1"/>
  <c r="C1048" i="2"/>
  <c r="D1048" i="2"/>
  <c r="E1048" i="2"/>
  <c r="G1048" i="2" s="1"/>
  <c r="B1049" i="2"/>
  <c r="A1049" i="2" s="1"/>
  <c r="C1049" i="2"/>
  <c r="D1049" i="2"/>
  <c r="E1049" i="2"/>
  <c r="G1049" i="2" s="1"/>
  <c r="B1050" i="2"/>
  <c r="A1050" i="2" s="1"/>
  <c r="C1050" i="2"/>
  <c r="D1050" i="2"/>
  <c r="E1050" i="2"/>
  <c r="G1050" i="2" s="1"/>
  <c r="B1051" i="2"/>
  <c r="A1051" i="2" s="1"/>
  <c r="C1051" i="2"/>
  <c r="D1051" i="2"/>
  <c r="E1051" i="2"/>
  <c r="G1051" i="2" s="1"/>
  <c r="B1052" i="2"/>
  <c r="A1052" i="2" s="1"/>
  <c r="C1052" i="2"/>
  <c r="D1052" i="2"/>
  <c r="E1052" i="2"/>
  <c r="G1052" i="2" s="1"/>
  <c r="B1053" i="2"/>
  <c r="A1053" i="2" s="1"/>
  <c r="C1053" i="2"/>
  <c r="D1053" i="2"/>
  <c r="E1053" i="2"/>
  <c r="G1053" i="2" s="1"/>
  <c r="B1054" i="2"/>
  <c r="A1054" i="2" s="1"/>
  <c r="C1054" i="2"/>
  <c r="D1054" i="2"/>
  <c r="E1054" i="2"/>
  <c r="G1054" i="2" s="1"/>
  <c r="B1055" i="2"/>
  <c r="A1055" i="2" s="1"/>
  <c r="C1055" i="2"/>
  <c r="D1055" i="2"/>
  <c r="E1055" i="2"/>
  <c r="G1055" i="2" s="1"/>
  <c r="B1056" i="2"/>
  <c r="A1056" i="2" s="1"/>
  <c r="C1056" i="2"/>
  <c r="D1056" i="2"/>
  <c r="E1056" i="2"/>
  <c r="G1056" i="2" s="1"/>
  <c r="B1057" i="2"/>
  <c r="A1057" i="2" s="1"/>
  <c r="C1057" i="2"/>
  <c r="D1057" i="2"/>
  <c r="E1057" i="2"/>
  <c r="G1057" i="2" s="1"/>
  <c r="B1058" i="2"/>
  <c r="A1058" i="2" s="1"/>
  <c r="C1058" i="2"/>
  <c r="D1058" i="2"/>
  <c r="E1058" i="2"/>
  <c r="G1058" i="2" s="1"/>
  <c r="B1059" i="2"/>
  <c r="A1059" i="2" s="1"/>
  <c r="C1059" i="2"/>
  <c r="D1059" i="2"/>
  <c r="E1059" i="2"/>
  <c r="G1059" i="2" s="1"/>
  <c r="B1060" i="2"/>
  <c r="A1060" i="2" s="1"/>
  <c r="C1060" i="2"/>
  <c r="D1060" i="2"/>
  <c r="E1060" i="2"/>
  <c r="G1060" i="2" s="1"/>
  <c r="B1061" i="2"/>
  <c r="A1061" i="2" s="1"/>
  <c r="C1061" i="2"/>
  <c r="D1061" i="2"/>
  <c r="E1061" i="2"/>
  <c r="G1061" i="2" s="1"/>
  <c r="B1062" i="2"/>
  <c r="A1062" i="2" s="1"/>
  <c r="C1062" i="2"/>
  <c r="D1062" i="2"/>
  <c r="E1062" i="2"/>
  <c r="G1062" i="2" s="1"/>
  <c r="B1063" i="2"/>
  <c r="A1063" i="2" s="1"/>
  <c r="C1063" i="2"/>
  <c r="D1063" i="2"/>
  <c r="E1063" i="2"/>
  <c r="G1063" i="2" s="1"/>
  <c r="B1064" i="2"/>
  <c r="A1064" i="2" s="1"/>
  <c r="C1064" i="2"/>
  <c r="D1064" i="2"/>
  <c r="E1064" i="2"/>
  <c r="G1064" i="2" s="1"/>
  <c r="B1065" i="2"/>
  <c r="A1065" i="2" s="1"/>
  <c r="C1065" i="2"/>
  <c r="D1065" i="2"/>
  <c r="E1065" i="2"/>
  <c r="G1065" i="2" s="1"/>
  <c r="B1066" i="2"/>
  <c r="A1066" i="2" s="1"/>
  <c r="C1066" i="2"/>
  <c r="D1066" i="2"/>
  <c r="E1066" i="2"/>
  <c r="G1066" i="2" s="1"/>
  <c r="B1067" i="2"/>
  <c r="A1067" i="2" s="1"/>
  <c r="C1067" i="2"/>
  <c r="D1067" i="2"/>
  <c r="E1067" i="2"/>
  <c r="G1067" i="2" s="1"/>
  <c r="B1068" i="2"/>
  <c r="A1068" i="2" s="1"/>
  <c r="C1068" i="2"/>
  <c r="D1068" i="2"/>
  <c r="E1068" i="2"/>
  <c r="G1068" i="2" s="1"/>
  <c r="B1069" i="2"/>
  <c r="A1069" i="2" s="1"/>
  <c r="C1069" i="2"/>
  <c r="D1069" i="2"/>
  <c r="E1069" i="2"/>
  <c r="G1069" i="2" s="1"/>
  <c r="B1070" i="2"/>
  <c r="A1070" i="2" s="1"/>
  <c r="C1070" i="2"/>
  <c r="D1070" i="2"/>
  <c r="E1070" i="2"/>
  <c r="G1070" i="2" s="1"/>
  <c r="B1071" i="2"/>
  <c r="A1071" i="2" s="1"/>
  <c r="C1071" i="2"/>
  <c r="D1071" i="2"/>
  <c r="E1071" i="2"/>
  <c r="G1071" i="2" s="1"/>
  <c r="B1072" i="2"/>
  <c r="A1072" i="2" s="1"/>
  <c r="C1072" i="2"/>
  <c r="D1072" i="2"/>
  <c r="E1072" i="2"/>
  <c r="G1072" i="2" s="1"/>
  <c r="B1073" i="2"/>
  <c r="A1073" i="2" s="1"/>
  <c r="C1073" i="2"/>
  <c r="D1073" i="2"/>
  <c r="E1073" i="2"/>
  <c r="G1073" i="2" s="1"/>
  <c r="B1074" i="2"/>
  <c r="A1074" i="2" s="1"/>
  <c r="C1074" i="2"/>
  <c r="D1074" i="2"/>
  <c r="E1074" i="2"/>
  <c r="G1074" i="2" s="1"/>
  <c r="B1075" i="2"/>
  <c r="A1075" i="2" s="1"/>
  <c r="C1075" i="2"/>
  <c r="D1075" i="2"/>
  <c r="E1075" i="2"/>
  <c r="G1075" i="2" s="1"/>
  <c r="B1076" i="2"/>
  <c r="A1076" i="2" s="1"/>
  <c r="C1076" i="2"/>
  <c r="D1076" i="2"/>
  <c r="E1076" i="2"/>
  <c r="G1076" i="2" s="1"/>
  <c r="B1077" i="2"/>
  <c r="A1077" i="2" s="1"/>
  <c r="C1077" i="2"/>
  <c r="D1077" i="2"/>
  <c r="E1077" i="2"/>
  <c r="G1077" i="2" s="1"/>
  <c r="B1078" i="2"/>
  <c r="A1078" i="2" s="1"/>
  <c r="C1078" i="2"/>
  <c r="D1078" i="2"/>
  <c r="E1078" i="2"/>
  <c r="G1078" i="2" s="1"/>
  <c r="B1079" i="2"/>
  <c r="A1079" i="2" s="1"/>
  <c r="C1079" i="2"/>
  <c r="D1079" i="2"/>
  <c r="E1079" i="2"/>
  <c r="G1079" i="2" s="1"/>
  <c r="B1080" i="2"/>
  <c r="A1080" i="2" s="1"/>
  <c r="C1080" i="2"/>
  <c r="D1080" i="2"/>
  <c r="E1080" i="2"/>
  <c r="G1080" i="2" s="1"/>
  <c r="B1081" i="2"/>
  <c r="A1081" i="2" s="1"/>
  <c r="C1081" i="2"/>
  <c r="D1081" i="2"/>
  <c r="E1081" i="2"/>
  <c r="G1081" i="2" s="1"/>
  <c r="B1082" i="2"/>
  <c r="A1082" i="2" s="1"/>
  <c r="C1082" i="2"/>
  <c r="D1082" i="2"/>
  <c r="E1082" i="2"/>
  <c r="G1082" i="2" s="1"/>
  <c r="B1083" i="2"/>
  <c r="A1083" i="2" s="1"/>
  <c r="C1083" i="2"/>
  <c r="D1083" i="2"/>
  <c r="E1083" i="2"/>
  <c r="G1083" i="2" s="1"/>
  <c r="B1084" i="2"/>
  <c r="A1084" i="2" s="1"/>
  <c r="C1084" i="2"/>
  <c r="D1084" i="2"/>
  <c r="E1084" i="2"/>
  <c r="G1084" i="2" s="1"/>
  <c r="B1085" i="2"/>
  <c r="A1085" i="2" s="1"/>
  <c r="C1085" i="2"/>
  <c r="D1085" i="2"/>
  <c r="E1085" i="2"/>
  <c r="G1085" i="2" s="1"/>
  <c r="B1086" i="2"/>
  <c r="A1086" i="2" s="1"/>
  <c r="C1086" i="2"/>
  <c r="D1086" i="2"/>
  <c r="E1086" i="2"/>
  <c r="G1086" i="2" s="1"/>
  <c r="B1087" i="2"/>
  <c r="A1087" i="2" s="1"/>
  <c r="C1087" i="2"/>
  <c r="D1087" i="2"/>
  <c r="E1087" i="2"/>
  <c r="G1087" i="2" s="1"/>
  <c r="B1088" i="2"/>
  <c r="A1088" i="2" s="1"/>
  <c r="C1088" i="2"/>
  <c r="D1088" i="2"/>
  <c r="E1088" i="2"/>
  <c r="G1088" i="2" s="1"/>
  <c r="B1089" i="2"/>
  <c r="A1089" i="2" s="1"/>
  <c r="C1089" i="2"/>
  <c r="D1089" i="2"/>
  <c r="E1089" i="2"/>
  <c r="G1089" i="2" s="1"/>
  <c r="B1090" i="2"/>
  <c r="A1090" i="2" s="1"/>
  <c r="C1090" i="2"/>
  <c r="D1090" i="2"/>
  <c r="E1090" i="2"/>
  <c r="G1090" i="2" s="1"/>
  <c r="B1091" i="2"/>
  <c r="A1091" i="2" s="1"/>
  <c r="C1091" i="2"/>
  <c r="D1091" i="2"/>
  <c r="E1091" i="2"/>
  <c r="G1091" i="2" s="1"/>
  <c r="B1092" i="2"/>
  <c r="A1092" i="2" s="1"/>
  <c r="C1092" i="2"/>
  <c r="D1092" i="2"/>
  <c r="E1092" i="2"/>
  <c r="G1092" i="2" s="1"/>
  <c r="B1093" i="2"/>
  <c r="A1093" i="2" s="1"/>
  <c r="C1093" i="2"/>
  <c r="D1093" i="2"/>
  <c r="E1093" i="2"/>
  <c r="G1093" i="2" s="1"/>
  <c r="B1094" i="2"/>
  <c r="A1094" i="2" s="1"/>
  <c r="C1094" i="2"/>
  <c r="D1094" i="2"/>
  <c r="E1094" i="2"/>
  <c r="G1094" i="2" s="1"/>
  <c r="B1095" i="2"/>
  <c r="A1095" i="2" s="1"/>
  <c r="C1095" i="2"/>
  <c r="D1095" i="2"/>
  <c r="E1095" i="2"/>
  <c r="G1095" i="2" s="1"/>
  <c r="B1096" i="2"/>
  <c r="A1096" i="2" s="1"/>
  <c r="C1096" i="2"/>
  <c r="D1096" i="2"/>
  <c r="E1096" i="2"/>
  <c r="G1096" i="2" s="1"/>
  <c r="B1097" i="2"/>
  <c r="A1097" i="2" s="1"/>
  <c r="C1097" i="2"/>
  <c r="D1097" i="2"/>
  <c r="E1097" i="2"/>
  <c r="G1097" i="2" s="1"/>
  <c r="B1098" i="2"/>
  <c r="A1098" i="2" s="1"/>
  <c r="C1098" i="2"/>
  <c r="D1098" i="2"/>
  <c r="E1098" i="2"/>
  <c r="G1098" i="2" s="1"/>
  <c r="B1099" i="2"/>
  <c r="A1099" i="2" s="1"/>
  <c r="C1099" i="2"/>
  <c r="D1099" i="2"/>
  <c r="E1099" i="2"/>
  <c r="G1099" i="2" s="1"/>
  <c r="B1100" i="2"/>
  <c r="A1100" i="2" s="1"/>
  <c r="C1100" i="2"/>
  <c r="D1100" i="2"/>
  <c r="E1100" i="2"/>
  <c r="G1100" i="2" s="1"/>
  <c r="B1101" i="2"/>
  <c r="A1101" i="2" s="1"/>
  <c r="C1101" i="2"/>
  <c r="D1101" i="2"/>
  <c r="E1101" i="2"/>
  <c r="G1101" i="2" s="1"/>
  <c r="B1102" i="2"/>
  <c r="A1102" i="2" s="1"/>
  <c r="C1102" i="2"/>
  <c r="D1102" i="2"/>
  <c r="E1102" i="2"/>
  <c r="G1102" i="2" s="1"/>
  <c r="B1103" i="2"/>
  <c r="A1103" i="2" s="1"/>
  <c r="C1103" i="2"/>
  <c r="D1103" i="2"/>
  <c r="E1103" i="2"/>
  <c r="G1103" i="2" s="1"/>
  <c r="B1104" i="2"/>
  <c r="A1104" i="2" s="1"/>
  <c r="C1104" i="2"/>
  <c r="D1104" i="2"/>
  <c r="E1104" i="2"/>
  <c r="G1104" i="2" s="1"/>
  <c r="B1105" i="2"/>
  <c r="A1105" i="2" s="1"/>
  <c r="C1105" i="2"/>
  <c r="D1105" i="2"/>
  <c r="E1105" i="2"/>
  <c r="G1105" i="2" s="1"/>
  <c r="B1106" i="2"/>
  <c r="A1106" i="2" s="1"/>
  <c r="C1106" i="2"/>
  <c r="D1106" i="2"/>
  <c r="E1106" i="2"/>
  <c r="G1106" i="2" s="1"/>
  <c r="B1107" i="2"/>
  <c r="A1107" i="2" s="1"/>
  <c r="C1107" i="2"/>
  <c r="D1107" i="2"/>
  <c r="E1107" i="2"/>
  <c r="G1107" i="2" s="1"/>
  <c r="B1108" i="2"/>
  <c r="A1108" i="2" s="1"/>
  <c r="C1108" i="2"/>
  <c r="D1108" i="2"/>
  <c r="E1108" i="2"/>
  <c r="G1108" i="2" s="1"/>
  <c r="B1109" i="2"/>
  <c r="A1109" i="2" s="1"/>
  <c r="C1109" i="2"/>
  <c r="D1109" i="2"/>
  <c r="E1109" i="2"/>
  <c r="G1109" i="2" s="1"/>
  <c r="B1110" i="2"/>
  <c r="A1110" i="2" s="1"/>
  <c r="C1110" i="2"/>
  <c r="D1110" i="2"/>
  <c r="E1110" i="2"/>
  <c r="G1110" i="2" s="1"/>
  <c r="B1111" i="2"/>
  <c r="A1111" i="2" s="1"/>
  <c r="C1111" i="2"/>
  <c r="D1111" i="2"/>
  <c r="E1111" i="2"/>
  <c r="G1111" i="2" s="1"/>
  <c r="B1112" i="2"/>
  <c r="A1112" i="2" s="1"/>
  <c r="C1112" i="2"/>
  <c r="D1112" i="2"/>
  <c r="E1112" i="2"/>
  <c r="G1112" i="2" s="1"/>
  <c r="B1113" i="2"/>
  <c r="A1113" i="2" s="1"/>
  <c r="C1113" i="2"/>
  <c r="D1113" i="2"/>
  <c r="E1113" i="2"/>
  <c r="G1113" i="2" s="1"/>
  <c r="B1114" i="2"/>
  <c r="A1114" i="2" s="1"/>
  <c r="C1114" i="2"/>
  <c r="D1114" i="2"/>
  <c r="E1114" i="2"/>
  <c r="G1114" i="2" s="1"/>
  <c r="B1115" i="2"/>
  <c r="A1115" i="2" s="1"/>
  <c r="C1115" i="2"/>
  <c r="D1115" i="2"/>
  <c r="E1115" i="2"/>
  <c r="G1115" i="2" s="1"/>
  <c r="B1116" i="2"/>
  <c r="A1116" i="2" s="1"/>
  <c r="C1116" i="2"/>
  <c r="D1116" i="2"/>
  <c r="E1116" i="2"/>
  <c r="G1116" i="2" s="1"/>
  <c r="B1117" i="2"/>
  <c r="A1117" i="2" s="1"/>
  <c r="C1117" i="2"/>
  <c r="D1117" i="2"/>
  <c r="E1117" i="2"/>
  <c r="G1117" i="2" s="1"/>
  <c r="B1118" i="2"/>
  <c r="A1118" i="2" s="1"/>
  <c r="C1118" i="2"/>
  <c r="D1118" i="2"/>
  <c r="E1118" i="2"/>
  <c r="G1118" i="2" s="1"/>
  <c r="B1119" i="2"/>
  <c r="A1119" i="2" s="1"/>
  <c r="C1119" i="2"/>
  <c r="D1119" i="2"/>
  <c r="E1119" i="2"/>
  <c r="G1119" i="2" s="1"/>
  <c r="B1120" i="2"/>
  <c r="A1120" i="2" s="1"/>
  <c r="C1120" i="2"/>
  <c r="D1120" i="2"/>
  <c r="E1120" i="2"/>
  <c r="G1120" i="2" s="1"/>
  <c r="B1121" i="2"/>
  <c r="A1121" i="2" s="1"/>
  <c r="C1121" i="2"/>
  <c r="D1121" i="2"/>
  <c r="E1121" i="2"/>
  <c r="G1121" i="2" s="1"/>
  <c r="B1122" i="2"/>
  <c r="A1122" i="2" s="1"/>
  <c r="C1122" i="2"/>
  <c r="D1122" i="2"/>
  <c r="E1122" i="2"/>
  <c r="G1122" i="2" s="1"/>
  <c r="B1123" i="2"/>
  <c r="A1123" i="2" s="1"/>
  <c r="C1123" i="2"/>
  <c r="D1123" i="2"/>
  <c r="E1123" i="2"/>
  <c r="G1123" i="2" s="1"/>
  <c r="B1124" i="2"/>
  <c r="A1124" i="2" s="1"/>
  <c r="C1124" i="2"/>
  <c r="D1124" i="2"/>
  <c r="E1124" i="2"/>
  <c r="G1124" i="2" s="1"/>
  <c r="B1125" i="2"/>
  <c r="A1125" i="2" s="1"/>
  <c r="C1125" i="2"/>
  <c r="D1125" i="2"/>
  <c r="E1125" i="2"/>
  <c r="G1125" i="2" s="1"/>
  <c r="B1126" i="2"/>
  <c r="A1126" i="2" s="1"/>
  <c r="C1126" i="2"/>
  <c r="D1126" i="2"/>
  <c r="E1126" i="2"/>
  <c r="G1126" i="2" s="1"/>
  <c r="B1127" i="2"/>
  <c r="A1127" i="2" s="1"/>
  <c r="C1127" i="2"/>
  <c r="D1127" i="2"/>
  <c r="E1127" i="2"/>
  <c r="G1127" i="2" s="1"/>
  <c r="B1128" i="2"/>
  <c r="A1128" i="2" s="1"/>
  <c r="C1128" i="2"/>
  <c r="D1128" i="2"/>
  <c r="E1128" i="2"/>
  <c r="G1128" i="2" s="1"/>
  <c r="B1129" i="2"/>
  <c r="A1129" i="2" s="1"/>
  <c r="C1129" i="2"/>
  <c r="D1129" i="2"/>
  <c r="E1129" i="2"/>
  <c r="G1129" i="2" s="1"/>
  <c r="B1130" i="2"/>
  <c r="A1130" i="2" s="1"/>
  <c r="C1130" i="2"/>
  <c r="D1130" i="2"/>
  <c r="E1130" i="2"/>
  <c r="G1130" i="2" s="1"/>
  <c r="B1131" i="2"/>
  <c r="A1131" i="2" s="1"/>
  <c r="C1131" i="2"/>
  <c r="D1131" i="2"/>
  <c r="E1131" i="2"/>
  <c r="G1131" i="2" s="1"/>
  <c r="B1132" i="2"/>
  <c r="A1132" i="2" s="1"/>
  <c r="C1132" i="2"/>
  <c r="D1132" i="2"/>
  <c r="E1132" i="2"/>
  <c r="G1132" i="2" s="1"/>
  <c r="B1133" i="2"/>
  <c r="A1133" i="2" s="1"/>
  <c r="C1133" i="2"/>
  <c r="D1133" i="2"/>
  <c r="E1133" i="2"/>
  <c r="G1133" i="2" s="1"/>
  <c r="B1134" i="2"/>
  <c r="A1134" i="2" s="1"/>
  <c r="C1134" i="2"/>
  <c r="D1134" i="2"/>
  <c r="E1134" i="2"/>
  <c r="G1134" i="2" s="1"/>
  <c r="B1135" i="2"/>
  <c r="A1135" i="2" s="1"/>
  <c r="C1135" i="2"/>
  <c r="D1135" i="2"/>
  <c r="E1135" i="2"/>
  <c r="G1135" i="2" s="1"/>
  <c r="B1136" i="2"/>
  <c r="A1136" i="2" s="1"/>
  <c r="C1136" i="2"/>
  <c r="D1136" i="2"/>
  <c r="E1136" i="2"/>
  <c r="G1136" i="2" s="1"/>
  <c r="B1137" i="2"/>
  <c r="A1137" i="2" s="1"/>
  <c r="C1137" i="2"/>
  <c r="D1137" i="2"/>
  <c r="E1137" i="2"/>
  <c r="G1137" i="2" s="1"/>
  <c r="B1138" i="2"/>
  <c r="A1138" i="2" s="1"/>
  <c r="C1138" i="2"/>
  <c r="D1138" i="2"/>
  <c r="E1138" i="2"/>
  <c r="G1138" i="2" s="1"/>
  <c r="B1139" i="2"/>
  <c r="A1139" i="2" s="1"/>
  <c r="C1139" i="2"/>
  <c r="D1139" i="2"/>
  <c r="E1139" i="2"/>
  <c r="G1139" i="2" s="1"/>
  <c r="B1140" i="2"/>
  <c r="A1140" i="2" s="1"/>
  <c r="C1140" i="2"/>
  <c r="D1140" i="2"/>
  <c r="E1140" i="2"/>
  <c r="G1140" i="2" s="1"/>
  <c r="B1141" i="2"/>
  <c r="A1141" i="2" s="1"/>
  <c r="C1141" i="2"/>
  <c r="D1141" i="2"/>
  <c r="E1141" i="2"/>
  <c r="G1141" i="2" s="1"/>
  <c r="B1142" i="2"/>
  <c r="A1142" i="2" s="1"/>
  <c r="C1142" i="2"/>
  <c r="D1142" i="2"/>
  <c r="E1142" i="2"/>
  <c r="G1142" i="2" s="1"/>
  <c r="B1143" i="2"/>
  <c r="A1143" i="2" s="1"/>
  <c r="C1143" i="2"/>
  <c r="D1143" i="2"/>
  <c r="E1143" i="2"/>
  <c r="G1143" i="2" s="1"/>
  <c r="B1144" i="2"/>
  <c r="A1144" i="2" s="1"/>
  <c r="C1144" i="2"/>
  <c r="D1144" i="2"/>
  <c r="E1144" i="2"/>
  <c r="G1144" i="2" s="1"/>
  <c r="B1145" i="2"/>
  <c r="A1145" i="2" s="1"/>
  <c r="C1145" i="2"/>
  <c r="D1145" i="2"/>
  <c r="E1145" i="2"/>
  <c r="G1145" i="2" s="1"/>
  <c r="B1146" i="2"/>
  <c r="A1146" i="2" s="1"/>
  <c r="C1146" i="2"/>
  <c r="D1146" i="2"/>
  <c r="E1146" i="2"/>
  <c r="G1146" i="2" s="1"/>
  <c r="B1147" i="2"/>
  <c r="A1147" i="2" s="1"/>
  <c r="C1147" i="2"/>
  <c r="D1147" i="2"/>
  <c r="E1147" i="2"/>
  <c r="G1147" i="2" s="1"/>
  <c r="B1148" i="2"/>
  <c r="A1148" i="2" s="1"/>
  <c r="C1148" i="2"/>
  <c r="D1148" i="2"/>
  <c r="E1148" i="2"/>
  <c r="G1148" i="2" s="1"/>
  <c r="B1149" i="2"/>
  <c r="A1149" i="2" s="1"/>
  <c r="C1149" i="2"/>
  <c r="D1149" i="2"/>
  <c r="E1149" i="2"/>
  <c r="G1149" i="2" s="1"/>
  <c r="B1150" i="2"/>
  <c r="A1150" i="2" s="1"/>
  <c r="C1150" i="2"/>
  <c r="D1150" i="2"/>
  <c r="E1150" i="2"/>
  <c r="G1150" i="2" s="1"/>
  <c r="B1151" i="2"/>
  <c r="A1151" i="2" s="1"/>
  <c r="C1151" i="2"/>
  <c r="D1151" i="2"/>
  <c r="E1151" i="2"/>
  <c r="G1151" i="2" s="1"/>
  <c r="B1152" i="2"/>
  <c r="A1152" i="2" s="1"/>
  <c r="C1152" i="2"/>
  <c r="D1152" i="2"/>
  <c r="E1152" i="2"/>
  <c r="G1152" i="2" s="1"/>
  <c r="B1153" i="2"/>
  <c r="A1153" i="2" s="1"/>
  <c r="C1153" i="2"/>
  <c r="D1153" i="2"/>
  <c r="E1153" i="2"/>
  <c r="G1153" i="2" s="1"/>
  <c r="B1154" i="2"/>
  <c r="A1154" i="2" s="1"/>
  <c r="C1154" i="2"/>
  <c r="D1154" i="2"/>
  <c r="E1154" i="2"/>
  <c r="G1154" i="2" s="1"/>
  <c r="B1155" i="2"/>
  <c r="A1155" i="2" s="1"/>
  <c r="C1155" i="2"/>
  <c r="D1155" i="2"/>
  <c r="E1155" i="2"/>
  <c r="G1155" i="2" s="1"/>
  <c r="B1156" i="2"/>
  <c r="A1156" i="2" s="1"/>
  <c r="C1156" i="2"/>
  <c r="D1156" i="2"/>
  <c r="E1156" i="2"/>
  <c r="G1156" i="2" s="1"/>
  <c r="B1157" i="2"/>
  <c r="A1157" i="2" s="1"/>
  <c r="C1157" i="2"/>
  <c r="D1157" i="2"/>
  <c r="E1157" i="2"/>
  <c r="G1157" i="2" s="1"/>
  <c r="B1158" i="2"/>
  <c r="A1158" i="2" s="1"/>
  <c r="C1158" i="2"/>
  <c r="D1158" i="2"/>
  <c r="E1158" i="2"/>
  <c r="G1158" i="2" s="1"/>
  <c r="B1159" i="2"/>
  <c r="A1159" i="2" s="1"/>
  <c r="C1159" i="2"/>
  <c r="D1159" i="2"/>
  <c r="E1159" i="2"/>
  <c r="G1159" i="2" s="1"/>
  <c r="B1160" i="2"/>
  <c r="A1160" i="2" s="1"/>
  <c r="C1160" i="2"/>
  <c r="D1160" i="2"/>
  <c r="E1160" i="2"/>
  <c r="G1160" i="2" s="1"/>
  <c r="B1161" i="2"/>
  <c r="A1161" i="2" s="1"/>
  <c r="C1161" i="2"/>
  <c r="D1161" i="2"/>
  <c r="E1161" i="2"/>
  <c r="G1161" i="2" s="1"/>
  <c r="B1162" i="2"/>
  <c r="A1162" i="2" s="1"/>
  <c r="C1162" i="2"/>
  <c r="D1162" i="2"/>
  <c r="E1162" i="2"/>
  <c r="G1162" i="2" s="1"/>
  <c r="B1163" i="2"/>
  <c r="A1163" i="2" s="1"/>
  <c r="C1163" i="2"/>
  <c r="D1163" i="2"/>
  <c r="E1163" i="2"/>
  <c r="G1163" i="2" s="1"/>
  <c r="B1164" i="2"/>
  <c r="A1164" i="2" s="1"/>
  <c r="C1164" i="2"/>
  <c r="D1164" i="2"/>
  <c r="E1164" i="2"/>
  <c r="G1164" i="2" s="1"/>
  <c r="B1165" i="2"/>
  <c r="A1165" i="2" s="1"/>
  <c r="C1165" i="2"/>
  <c r="D1165" i="2"/>
  <c r="E1165" i="2"/>
  <c r="G1165" i="2" s="1"/>
  <c r="B1166" i="2"/>
  <c r="A1166" i="2" s="1"/>
  <c r="C1166" i="2"/>
  <c r="D1166" i="2"/>
  <c r="E1166" i="2"/>
  <c r="G1166" i="2" s="1"/>
  <c r="B1167" i="2"/>
  <c r="A1167" i="2" s="1"/>
  <c r="C1167" i="2"/>
  <c r="D1167" i="2"/>
  <c r="E1167" i="2"/>
  <c r="G1167" i="2" s="1"/>
  <c r="B1168" i="2"/>
  <c r="A1168" i="2" s="1"/>
  <c r="C1168" i="2"/>
  <c r="D1168" i="2"/>
  <c r="E1168" i="2"/>
  <c r="G1168" i="2" s="1"/>
  <c r="B1169" i="2"/>
  <c r="A1169" i="2" s="1"/>
  <c r="C1169" i="2"/>
  <c r="D1169" i="2"/>
  <c r="E1169" i="2"/>
  <c r="G1169" i="2" s="1"/>
  <c r="B1170" i="2"/>
  <c r="A1170" i="2" s="1"/>
  <c r="C1170" i="2"/>
  <c r="D1170" i="2"/>
  <c r="E1170" i="2"/>
  <c r="G1170" i="2" s="1"/>
  <c r="B1171" i="2"/>
  <c r="A1171" i="2" s="1"/>
  <c r="C1171" i="2"/>
  <c r="D1171" i="2"/>
  <c r="E1171" i="2"/>
  <c r="G1171" i="2" s="1"/>
  <c r="B1172" i="2"/>
  <c r="A1172" i="2" s="1"/>
  <c r="C1172" i="2"/>
  <c r="D1172" i="2"/>
  <c r="E1172" i="2"/>
  <c r="G1172" i="2" s="1"/>
  <c r="B1173" i="2"/>
  <c r="A1173" i="2" s="1"/>
  <c r="C1173" i="2"/>
  <c r="D1173" i="2"/>
  <c r="E1173" i="2"/>
  <c r="G1173" i="2" s="1"/>
  <c r="B1174" i="2"/>
  <c r="A1174" i="2" s="1"/>
  <c r="C1174" i="2"/>
  <c r="D1174" i="2"/>
  <c r="E1174" i="2"/>
  <c r="G1174" i="2" s="1"/>
  <c r="B1175" i="2"/>
  <c r="A1175" i="2" s="1"/>
  <c r="C1175" i="2"/>
  <c r="D1175" i="2"/>
  <c r="E1175" i="2"/>
  <c r="G1175" i="2" s="1"/>
  <c r="B1176" i="2"/>
  <c r="A1176" i="2" s="1"/>
  <c r="C1176" i="2"/>
  <c r="D1176" i="2"/>
  <c r="E1176" i="2"/>
  <c r="G1176" i="2" s="1"/>
  <c r="B1177" i="2"/>
  <c r="A1177" i="2" s="1"/>
  <c r="C1177" i="2"/>
  <c r="D1177" i="2"/>
  <c r="E1177" i="2"/>
  <c r="G1177" i="2" s="1"/>
  <c r="B1178" i="2"/>
  <c r="A1178" i="2" s="1"/>
  <c r="C1178" i="2"/>
  <c r="D1178" i="2"/>
  <c r="E1178" i="2"/>
  <c r="G1178" i="2" s="1"/>
  <c r="B1179" i="2"/>
  <c r="A1179" i="2" s="1"/>
  <c r="C1179" i="2"/>
  <c r="D1179" i="2"/>
  <c r="E1179" i="2"/>
  <c r="G1179" i="2" s="1"/>
  <c r="B1180" i="2"/>
  <c r="A1180" i="2" s="1"/>
  <c r="C1180" i="2"/>
  <c r="D1180" i="2"/>
  <c r="E1180" i="2"/>
  <c r="G1180" i="2" s="1"/>
  <c r="B1181" i="2"/>
  <c r="A1181" i="2" s="1"/>
  <c r="C1181" i="2"/>
  <c r="D1181" i="2"/>
  <c r="E1181" i="2"/>
  <c r="G1181" i="2" s="1"/>
  <c r="B1182" i="2"/>
  <c r="A1182" i="2" s="1"/>
  <c r="C1182" i="2"/>
  <c r="D1182" i="2"/>
  <c r="E1182" i="2"/>
  <c r="G1182" i="2" s="1"/>
  <c r="B1183" i="2"/>
  <c r="A1183" i="2" s="1"/>
  <c r="C1183" i="2"/>
  <c r="D1183" i="2"/>
  <c r="E1183" i="2"/>
  <c r="G1183" i="2" s="1"/>
  <c r="B1184" i="2"/>
  <c r="A1184" i="2" s="1"/>
  <c r="C1184" i="2"/>
  <c r="D1184" i="2"/>
  <c r="E1184" i="2"/>
  <c r="G1184" i="2" s="1"/>
  <c r="B1185" i="2"/>
  <c r="A1185" i="2" s="1"/>
  <c r="C1185" i="2"/>
  <c r="D1185" i="2"/>
  <c r="E1185" i="2"/>
  <c r="G1185" i="2" s="1"/>
  <c r="B1186" i="2"/>
  <c r="A1186" i="2" s="1"/>
  <c r="C1186" i="2"/>
  <c r="D1186" i="2"/>
  <c r="E1186" i="2"/>
  <c r="G1186" i="2" s="1"/>
  <c r="B1187" i="2"/>
  <c r="A1187" i="2" s="1"/>
  <c r="C1187" i="2"/>
  <c r="D1187" i="2"/>
  <c r="E1187" i="2"/>
  <c r="G1187" i="2" s="1"/>
  <c r="B1188" i="2"/>
  <c r="A1188" i="2" s="1"/>
  <c r="C1188" i="2"/>
  <c r="D1188" i="2"/>
  <c r="E1188" i="2"/>
  <c r="G1188" i="2" s="1"/>
  <c r="B1189" i="2"/>
  <c r="A1189" i="2" s="1"/>
  <c r="C1189" i="2"/>
  <c r="D1189" i="2"/>
  <c r="E1189" i="2"/>
  <c r="G1189" i="2" s="1"/>
  <c r="B1190" i="2"/>
  <c r="A1190" i="2" s="1"/>
  <c r="C1190" i="2"/>
  <c r="D1190" i="2"/>
  <c r="E1190" i="2"/>
  <c r="G1190" i="2" s="1"/>
  <c r="B1191" i="2"/>
  <c r="A1191" i="2" s="1"/>
  <c r="C1191" i="2"/>
  <c r="D1191" i="2"/>
  <c r="E1191" i="2"/>
  <c r="G1191" i="2" s="1"/>
  <c r="B1192" i="2"/>
  <c r="A1192" i="2" s="1"/>
  <c r="C1192" i="2"/>
  <c r="D1192" i="2"/>
  <c r="E1192" i="2"/>
  <c r="G1192" i="2" s="1"/>
  <c r="B1193" i="2"/>
  <c r="A1193" i="2" s="1"/>
  <c r="C1193" i="2"/>
  <c r="D1193" i="2"/>
  <c r="E1193" i="2"/>
  <c r="G1193" i="2" s="1"/>
  <c r="B1194" i="2"/>
  <c r="A1194" i="2" s="1"/>
  <c r="C1194" i="2"/>
  <c r="D1194" i="2"/>
  <c r="E1194" i="2"/>
  <c r="G1194" i="2" s="1"/>
  <c r="B1195" i="2"/>
  <c r="A1195" i="2" s="1"/>
  <c r="C1195" i="2"/>
  <c r="D1195" i="2"/>
  <c r="E1195" i="2"/>
  <c r="G1195" i="2" s="1"/>
  <c r="B1196" i="2"/>
  <c r="A1196" i="2" s="1"/>
  <c r="C1196" i="2"/>
  <c r="D1196" i="2"/>
  <c r="E1196" i="2"/>
  <c r="G1196" i="2" s="1"/>
  <c r="B1197" i="2"/>
  <c r="A1197" i="2" s="1"/>
  <c r="C1197" i="2"/>
  <c r="D1197" i="2"/>
  <c r="E1197" i="2"/>
  <c r="G1197" i="2" s="1"/>
  <c r="B1198" i="2"/>
  <c r="A1198" i="2" s="1"/>
  <c r="C1198" i="2"/>
  <c r="D1198" i="2"/>
  <c r="E1198" i="2"/>
  <c r="G1198" i="2" s="1"/>
  <c r="B1199" i="2"/>
  <c r="A1199" i="2" s="1"/>
  <c r="C1199" i="2"/>
  <c r="D1199" i="2"/>
  <c r="E1199" i="2"/>
  <c r="G1199" i="2" s="1"/>
  <c r="B1200" i="2"/>
  <c r="A1200" i="2" s="1"/>
  <c r="C1200" i="2"/>
  <c r="D1200" i="2"/>
  <c r="E1200" i="2"/>
  <c r="G1200" i="2" s="1"/>
  <c r="B1201" i="2"/>
  <c r="A1201" i="2" s="1"/>
  <c r="C1201" i="2"/>
  <c r="D1201" i="2"/>
  <c r="E1201" i="2"/>
  <c r="G1201" i="2" s="1"/>
  <c r="B1202" i="2"/>
  <c r="A1202" i="2" s="1"/>
  <c r="C1202" i="2"/>
  <c r="D1202" i="2"/>
  <c r="E1202" i="2"/>
  <c r="G1202" i="2" s="1"/>
  <c r="B1203" i="2"/>
  <c r="A1203" i="2" s="1"/>
  <c r="C1203" i="2"/>
  <c r="D1203" i="2"/>
  <c r="E1203" i="2"/>
  <c r="G1203" i="2" s="1"/>
  <c r="B1204" i="2"/>
  <c r="A1204" i="2" s="1"/>
  <c r="C1204" i="2"/>
  <c r="D1204" i="2"/>
  <c r="E1204" i="2"/>
  <c r="G1204" i="2" s="1"/>
  <c r="B1205" i="2"/>
  <c r="A1205" i="2" s="1"/>
  <c r="C1205" i="2"/>
  <c r="D1205" i="2"/>
  <c r="E1205" i="2"/>
  <c r="G1205" i="2" s="1"/>
  <c r="B1206" i="2"/>
  <c r="A1206" i="2" s="1"/>
  <c r="C1206" i="2"/>
  <c r="D1206" i="2"/>
  <c r="E1206" i="2"/>
  <c r="G1206" i="2" s="1"/>
  <c r="B1207" i="2"/>
  <c r="A1207" i="2" s="1"/>
  <c r="C1207" i="2"/>
  <c r="D1207" i="2"/>
  <c r="E1207" i="2"/>
  <c r="G1207" i="2" s="1"/>
  <c r="B1208" i="2"/>
  <c r="A1208" i="2" s="1"/>
  <c r="C1208" i="2"/>
  <c r="D1208" i="2"/>
  <c r="E1208" i="2"/>
  <c r="G1208" i="2" s="1"/>
  <c r="B1209" i="2"/>
  <c r="A1209" i="2" s="1"/>
  <c r="C1209" i="2"/>
  <c r="D1209" i="2"/>
  <c r="E1209" i="2"/>
  <c r="G1209" i="2" s="1"/>
  <c r="B1210" i="2"/>
  <c r="A1210" i="2" s="1"/>
  <c r="C1210" i="2"/>
  <c r="D1210" i="2"/>
  <c r="E1210" i="2"/>
  <c r="G1210" i="2" s="1"/>
  <c r="B1211" i="2"/>
  <c r="A1211" i="2" s="1"/>
  <c r="C1211" i="2"/>
  <c r="D1211" i="2"/>
  <c r="E1211" i="2"/>
  <c r="G1211" i="2" s="1"/>
  <c r="B1212" i="2"/>
  <c r="A1212" i="2" s="1"/>
  <c r="C1212" i="2"/>
  <c r="D1212" i="2"/>
  <c r="E1212" i="2"/>
  <c r="G1212" i="2" s="1"/>
  <c r="B1213" i="2"/>
  <c r="A1213" i="2" s="1"/>
  <c r="C1213" i="2"/>
  <c r="D1213" i="2"/>
  <c r="E1213" i="2"/>
  <c r="G1213" i="2" s="1"/>
  <c r="B1214" i="2"/>
  <c r="A1214" i="2" s="1"/>
  <c r="C1214" i="2"/>
  <c r="D1214" i="2"/>
  <c r="E1214" i="2"/>
  <c r="G1214" i="2" s="1"/>
  <c r="B1215" i="2"/>
  <c r="A1215" i="2" s="1"/>
  <c r="C1215" i="2"/>
  <c r="D1215" i="2"/>
  <c r="E1215" i="2"/>
  <c r="G1215" i="2" s="1"/>
  <c r="B1216" i="2"/>
  <c r="A1216" i="2" s="1"/>
  <c r="C1216" i="2"/>
  <c r="D1216" i="2"/>
  <c r="E1216" i="2"/>
  <c r="G1216" i="2" s="1"/>
  <c r="B1217" i="2"/>
  <c r="A1217" i="2" s="1"/>
  <c r="C1217" i="2"/>
  <c r="D1217" i="2"/>
  <c r="E1217" i="2"/>
  <c r="G1217" i="2" s="1"/>
  <c r="B1218" i="2"/>
  <c r="A1218" i="2" s="1"/>
  <c r="C1218" i="2"/>
  <c r="D1218" i="2"/>
  <c r="E1218" i="2"/>
  <c r="G1218" i="2" s="1"/>
  <c r="B1219" i="2"/>
  <c r="A1219" i="2" s="1"/>
  <c r="C1219" i="2"/>
  <c r="D1219" i="2"/>
  <c r="E1219" i="2"/>
  <c r="G1219" i="2" s="1"/>
  <c r="B1220" i="2"/>
  <c r="A1220" i="2" s="1"/>
  <c r="C1220" i="2"/>
  <c r="D1220" i="2"/>
  <c r="E1220" i="2"/>
  <c r="G1220" i="2" s="1"/>
  <c r="B1221" i="2"/>
  <c r="A1221" i="2" s="1"/>
  <c r="C1221" i="2"/>
  <c r="D1221" i="2"/>
  <c r="E1221" i="2"/>
  <c r="G1221" i="2" s="1"/>
  <c r="B1222" i="2"/>
  <c r="A1222" i="2" s="1"/>
  <c r="C1222" i="2"/>
  <c r="D1222" i="2"/>
  <c r="E1222" i="2"/>
  <c r="G1222" i="2" s="1"/>
  <c r="B1223" i="2"/>
  <c r="A1223" i="2" s="1"/>
  <c r="C1223" i="2"/>
  <c r="D1223" i="2"/>
  <c r="E1223" i="2"/>
  <c r="G1223" i="2" s="1"/>
  <c r="B1224" i="2"/>
  <c r="A1224" i="2" s="1"/>
  <c r="C1224" i="2"/>
  <c r="D1224" i="2"/>
  <c r="E1224" i="2"/>
  <c r="G1224" i="2" s="1"/>
  <c r="B1225" i="2"/>
  <c r="A1225" i="2" s="1"/>
  <c r="C1225" i="2"/>
  <c r="D1225" i="2"/>
  <c r="E1225" i="2"/>
  <c r="G1225" i="2" s="1"/>
  <c r="B1226" i="2"/>
  <c r="A1226" i="2" s="1"/>
  <c r="C1226" i="2"/>
  <c r="D1226" i="2"/>
  <c r="E1226" i="2"/>
  <c r="G1226" i="2" s="1"/>
  <c r="B1227" i="2"/>
  <c r="A1227" i="2" s="1"/>
  <c r="C1227" i="2"/>
  <c r="D1227" i="2"/>
  <c r="E1227" i="2"/>
  <c r="G1227" i="2" s="1"/>
  <c r="B1228" i="2"/>
  <c r="A1228" i="2" s="1"/>
  <c r="C1228" i="2"/>
  <c r="D1228" i="2"/>
  <c r="E1228" i="2"/>
  <c r="G1228" i="2" s="1"/>
  <c r="B1229" i="2"/>
  <c r="A1229" i="2" s="1"/>
  <c r="C1229" i="2"/>
  <c r="D1229" i="2"/>
  <c r="E1229" i="2"/>
  <c r="G1229" i="2" s="1"/>
  <c r="B1230" i="2"/>
  <c r="A1230" i="2" s="1"/>
  <c r="C1230" i="2"/>
  <c r="D1230" i="2"/>
  <c r="E1230" i="2"/>
  <c r="G1230" i="2" s="1"/>
  <c r="B1231" i="2"/>
  <c r="A1231" i="2" s="1"/>
  <c r="C1231" i="2"/>
  <c r="D1231" i="2"/>
  <c r="E1231" i="2"/>
  <c r="G1231" i="2" s="1"/>
  <c r="B1232" i="2"/>
  <c r="A1232" i="2" s="1"/>
  <c r="C1232" i="2"/>
  <c r="D1232" i="2"/>
  <c r="E1232" i="2"/>
  <c r="G1232" i="2" s="1"/>
  <c r="B1233" i="2"/>
  <c r="A1233" i="2" s="1"/>
  <c r="C1233" i="2"/>
  <c r="D1233" i="2"/>
  <c r="E1233" i="2"/>
  <c r="G1233" i="2" s="1"/>
  <c r="B1234" i="2"/>
  <c r="A1234" i="2" s="1"/>
  <c r="C1234" i="2"/>
  <c r="D1234" i="2"/>
  <c r="E1234" i="2"/>
  <c r="G1234" i="2" s="1"/>
  <c r="B1235" i="2"/>
  <c r="A1235" i="2" s="1"/>
  <c r="C1235" i="2"/>
  <c r="D1235" i="2"/>
  <c r="E1235" i="2"/>
  <c r="G1235" i="2" s="1"/>
  <c r="B1236" i="2"/>
  <c r="A1236" i="2" s="1"/>
  <c r="C1236" i="2"/>
  <c r="D1236" i="2"/>
  <c r="E1236" i="2"/>
  <c r="G1236" i="2" s="1"/>
  <c r="B1237" i="2"/>
  <c r="A1237" i="2" s="1"/>
  <c r="C1237" i="2"/>
  <c r="D1237" i="2"/>
  <c r="E1237" i="2"/>
  <c r="G1237" i="2" s="1"/>
  <c r="B1238" i="2"/>
  <c r="A1238" i="2" s="1"/>
  <c r="C1238" i="2"/>
  <c r="D1238" i="2"/>
  <c r="E1238" i="2"/>
  <c r="G1238" i="2" s="1"/>
  <c r="B1239" i="2"/>
  <c r="A1239" i="2" s="1"/>
  <c r="C1239" i="2"/>
  <c r="D1239" i="2"/>
  <c r="E1239" i="2"/>
  <c r="G1239" i="2" s="1"/>
  <c r="B1240" i="2"/>
  <c r="A1240" i="2" s="1"/>
  <c r="C1240" i="2"/>
  <c r="D1240" i="2"/>
  <c r="E1240" i="2"/>
  <c r="G1240" i="2" s="1"/>
  <c r="B1241" i="2"/>
  <c r="A1241" i="2" s="1"/>
  <c r="C1241" i="2"/>
  <c r="D1241" i="2"/>
  <c r="E1241" i="2"/>
  <c r="G1241" i="2" s="1"/>
  <c r="B1242" i="2"/>
  <c r="A1242" i="2" s="1"/>
  <c r="C1242" i="2"/>
  <c r="D1242" i="2"/>
  <c r="E1242" i="2"/>
  <c r="G1242" i="2" s="1"/>
  <c r="B1243" i="2"/>
  <c r="A1243" i="2" s="1"/>
  <c r="C1243" i="2"/>
  <c r="D1243" i="2"/>
  <c r="E1243" i="2"/>
  <c r="G1243" i="2" s="1"/>
  <c r="B1244" i="2"/>
  <c r="A1244" i="2" s="1"/>
  <c r="C1244" i="2"/>
  <c r="D1244" i="2"/>
  <c r="E1244" i="2"/>
  <c r="G1244" i="2" s="1"/>
  <c r="B1245" i="2"/>
  <c r="A1245" i="2" s="1"/>
  <c r="C1245" i="2"/>
  <c r="D1245" i="2"/>
  <c r="E1245" i="2"/>
  <c r="G1245" i="2" s="1"/>
  <c r="B1246" i="2"/>
  <c r="A1246" i="2" s="1"/>
  <c r="C1246" i="2"/>
  <c r="D1246" i="2"/>
  <c r="E1246" i="2"/>
  <c r="G1246" i="2" s="1"/>
  <c r="B1247" i="2"/>
  <c r="A1247" i="2" s="1"/>
  <c r="C1247" i="2"/>
  <c r="D1247" i="2"/>
  <c r="E1247" i="2"/>
  <c r="G1247" i="2" s="1"/>
  <c r="B1248" i="2"/>
  <c r="A1248" i="2" s="1"/>
  <c r="C1248" i="2"/>
  <c r="D1248" i="2"/>
  <c r="E1248" i="2"/>
  <c r="G1248" i="2" s="1"/>
  <c r="B1249" i="2"/>
  <c r="A1249" i="2" s="1"/>
  <c r="C1249" i="2"/>
  <c r="D1249" i="2"/>
  <c r="E1249" i="2"/>
  <c r="G1249" i="2" s="1"/>
  <c r="B1250" i="2"/>
  <c r="A1250" i="2" s="1"/>
  <c r="C1250" i="2"/>
  <c r="D1250" i="2"/>
  <c r="E1250" i="2"/>
  <c r="G1250" i="2" s="1"/>
  <c r="B1251" i="2"/>
  <c r="A1251" i="2" s="1"/>
  <c r="C1251" i="2"/>
  <c r="D1251" i="2"/>
  <c r="E1251" i="2"/>
  <c r="G1251" i="2" s="1"/>
  <c r="B1252" i="2"/>
  <c r="A1252" i="2" s="1"/>
  <c r="C1252" i="2"/>
  <c r="D1252" i="2"/>
  <c r="E1252" i="2"/>
  <c r="G1252" i="2" s="1"/>
  <c r="B1253" i="2"/>
  <c r="A1253" i="2" s="1"/>
  <c r="C1253" i="2"/>
  <c r="D1253" i="2"/>
  <c r="E1253" i="2"/>
  <c r="G1253" i="2" s="1"/>
  <c r="B1254" i="2"/>
  <c r="A1254" i="2" s="1"/>
  <c r="C1254" i="2"/>
  <c r="D1254" i="2"/>
  <c r="E1254" i="2"/>
  <c r="G1254" i="2" s="1"/>
  <c r="B1255" i="2"/>
  <c r="A1255" i="2" s="1"/>
  <c r="C1255" i="2"/>
  <c r="D1255" i="2"/>
  <c r="E1255" i="2"/>
  <c r="G1255" i="2" s="1"/>
  <c r="B1256" i="2"/>
  <c r="A1256" i="2" s="1"/>
  <c r="C1256" i="2"/>
  <c r="D1256" i="2"/>
  <c r="E1256" i="2"/>
  <c r="G1256" i="2" s="1"/>
  <c r="B1257" i="2"/>
  <c r="A1257" i="2" s="1"/>
  <c r="C1257" i="2"/>
  <c r="D1257" i="2"/>
  <c r="E1257" i="2"/>
  <c r="G1257" i="2" s="1"/>
  <c r="B1258" i="2"/>
  <c r="A1258" i="2" s="1"/>
  <c r="C1258" i="2"/>
  <c r="D1258" i="2"/>
  <c r="E1258" i="2"/>
  <c r="G1258" i="2" s="1"/>
  <c r="B1259" i="2"/>
  <c r="A1259" i="2" s="1"/>
  <c r="C1259" i="2"/>
  <c r="D1259" i="2"/>
  <c r="E1259" i="2"/>
  <c r="G1259" i="2" s="1"/>
  <c r="B1260" i="2"/>
  <c r="A1260" i="2" s="1"/>
  <c r="C1260" i="2"/>
  <c r="D1260" i="2"/>
  <c r="E1260" i="2"/>
  <c r="G1260" i="2" s="1"/>
  <c r="B1261" i="2"/>
  <c r="A1261" i="2" s="1"/>
  <c r="C1261" i="2"/>
  <c r="D1261" i="2"/>
  <c r="E1261" i="2"/>
  <c r="G1261" i="2" s="1"/>
  <c r="B1262" i="2"/>
  <c r="A1262" i="2" s="1"/>
  <c r="C1262" i="2"/>
  <c r="D1262" i="2"/>
  <c r="E1262" i="2"/>
  <c r="G1262" i="2" s="1"/>
  <c r="B1263" i="2"/>
  <c r="A1263" i="2" s="1"/>
  <c r="C1263" i="2"/>
  <c r="D1263" i="2"/>
  <c r="E1263" i="2"/>
  <c r="G1263" i="2" s="1"/>
  <c r="B1264" i="2"/>
  <c r="A1264" i="2" s="1"/>
  <c r="C1264" i="2"/>
  <c r="D1264" i="2"/>
  <c r="E1264" i="2"/>
  <c r="G1264" i="2" s="1"/>
  <c r="B1265" i="2"/>
  <c r="A1265" i="2" s="1"/>
  <c r="C1265" i="2"/>
  <c r="D1265" i="2"/>
  <c r="E1265" i="2"/>
  <c r="G1265" i="2" s="1"/>
  <c r="B1266" i="2"/>
  <c r="A1266" i="2" s="1"/>
  <c r="C1266" i="2"/>
  <c r="D1266" i="2"/>
  <c r="E1266" i="2"/>
  <c r="G1266" i="2" s="1"/>
  <c r="B1267" i="2"/>
  <c r="A1267" i="2" s="1"/>
  <c r="C1267" i="2"/>
  <c r="D1267" i="2"/>
  <c r="E1267" i="2"/>
  <c r="G1267" i="2" s="1"/>
  <c r="B1268" i="2"/>
  <c r="A1268" i="2" s="1"/>
  <c r="C1268" i="2"/>
  <c r="D1268" i="2"/>
  <c r="E1268" i="2"/>
  <c r="G1268" i="2" s="1"/>
  <c r="B1269" i="2"/>
  <c r="A1269" i="2" s="1"/>
  <c r="C1269" i="2"/>
  <c r="D1269" i="2"/>
  <c r="E1269" i="2"/>
  <c r="G1269" i="2" s="1"/>
  <c r="B1270" i="2"/>
  <c r="A1270" i="2" s="1"/>
  <c r="C1270" i="2"/>
  <c r="D1270" i="2"/>
  <c r="E1270" i="2"/>
  <c r="G1270" i="2" s="1"/>
  <c r="B1271" i="2"/>
  <c r="A1271" i="2" s="1"/>
  <c r="C1271" i="2"/>
  <c r="D1271" i="2"/>
  <c r="E1271" i="2"/>
  <c r="G1271" i="2" s="1"/>
  <c r="B1272" i="2"/>
  <c r="A1272" i="2" s="1"/>
  <c r="C1272" i="2"/>
  <c r="D1272" i="2"/>
  <c r="E1272" i="2"/>
  <c r="G1272" i="2" s="1"/>
  <c r="B1273" i="2"/>
  <c r="A1273" i="2" s="1"/>
  <c r="C1273" i="2"/>
  <c r="D1273" i="2"/>
  <c r="E1273" i="2"/>
  <c r="G1273" i="2" s="1"/>
  <c r="B1274" i="2"/>
  <c r="A1274" i="2" s="1"/>
  <c r="C1274" i="2"/>
  <c r="D1274" i="2"/>
  <c r="E1274" i="2"/>
  <c r="G1274" i="2" s="1"/>
  <c r="B1275" i="2"/>
  <c r="A1275" i="2" s="1"/>
  <c r="C1275" i="2"/>
  <c r="D1275" i="2"/>
  <c r="E1275" i="2"/>
  <c r="G1275" i="2" s="1"/>
  <c r="B1276" i="2"/>
  <c r="A1276" i="2" s="1"/>
  <c r="C1276" i="2"/>
  <c r="D1276" i="2"/>
  <c r="E1276" i="2"/>
  <c r="G1276" i="2" s="1"/>
  <c r="B1277" i="2"/>
  <c r="A1277" i="2" s="1"/>
  <c r="C1277" i="2"/>
  <c r="D1277" i="2"/>
  <c r="E1277" i="2"/>
  <c r="G1277" i="2" s="1"/>
  <c r="B1278" i="2"/>
  <c r="A1278" i="2" s="1"/>
  <c r="C1278" i="2"/>
  <c r="D1278" i="2"/>
  <c r="E1278" i="2"/>
  <c r="G1278" i="2" s="1"/>
  <c r="B1279" i="2"/>
  <c r="A1279" i="2" s="1"/>
  <c r="C1279" i="2"/>
  <c r="D1279" i="2"/>
  <c r="E1279" i="2"/>
  <c r="G1279" i="2" s="1"/>
  <c r="B1280" i="2"/>
  <c r="A1280" i="2" s="1"/>
  <c r="C1280" i="2"/>
  <c r="D1280" i="2"/>
  <c r="E1280" i="2"/>
  <c r="G1280" i="2" s="1"/>
  <c r="B1281" i="2"/>
  <c r="A1281" i="2" s="1"/>
  <c r="C1281" i="2"/>
  <c r="D1281" i="2"/>
  <c r="E1281" i="2"/>
  <c r="G1281" i="2" s="1"/>
  <c r="B1282" i="2"/>
  <c r="A1282" i="2" s="1"/>
  <c r="C1282" i="2"/>
  <c r="D1282" i="2"/>
  <c r="E1282" i="2"/>
  <c r="G1282" i="2" s="1"/>
  <c r="B1283" i="2"/>
  <c r="A1283" i="2" s="1"/>
  <c r="C1283" i="2"/>
  <c r="D1283" i="2"/>
  <c r="E1283" i="2"/>
  <c r="G1283" i="2" s="1"/>
  <c r="B1284" i="2"/>
  <c r="A1284" i="2" s="1"/>
  <c r="C1284" i="2"/>
  <c r="D1284" i="2"/>
  <c r="E1284" i="2"/>
  <c r="G1284" i="2" s="1"/>
  <c r="B1285" i="2"/>
  <c r="A1285" i="2" s="1"/>
  <c r="C1285" i="2"/>
  <c r="D1285" i="2"/>
  <c r="E1285" i="2"/>
  <c r="G1285" i="2" s="1"/>
  <c r="B1286" i="2"/>
  <c r="A1286" i="2" s="1"/>
  <c r="C1286" i="2"/>
  <c r="D1286" i="2"/>
  <c r="E1286" i="2"/>
  <c r="G1286" i="2" s="1"/>
  <c r="B1287" i="2"/>
  <c r="A1287" i="2" s="1"/>
  <c r="C1287" i="2"/>
  <c r="D1287" i="2"/>
  <c r="E1287" i="2"/>
  <c r="G1287" i="2" s="1"/>
  <c r="B1288" i="2"/>
  <c r="A1288" i="2" s="1"/>
  <c r="C1288" i="2"/>
  <c r="D1288" i="2"/>
  <c r="E1288" i="2"/>
  <c r="G1288" i="2" s="1"/>
  <c r="B1289" i="2"/>
  <c r="A1289" i="2" s="1"/>
  <c r="C1289" i="2"/>
  <c r="D1289" i="2"/>
  <c r="E1289" i="2"/>
  <c r="G1289" i="2" s="1"/>
  <c r="B1290" i="2"/>
  <c r="A1290" i="2" s="1"/>
  <c r="C1290" i="2"/>
  <c r="D1290" i="2"/>
  <c r="E1290" i="2"/>
  <c r="G1290" i="2" s="1"/>
  <c r="B1291" i="2"/>
  <c r="A1291" i="2" s="1"/>
  <c r="C1291" i="2"/>
  <c r="D1291" i="2"/>
  <c r="E1291" i="2"/>
  <c r="G1291" i="2" s="1"/>
  <c r="B1292" i="2"/>
  <c r="A1292" i="2" s="1"/>
  <c r="C1292" i="2"/>
  <c r="D1292" i="2"/>
  <c r="E1292" i="2"/>
  <c r="G1292" i="2" s="1"/>
  <c r="B1293" i="2"/>
  <c r="A1293" i="2" s="1"/>
  <c r="C1293" i="2"/>
  <c r="D1293" i="2"/>
  <c r="E1293" i="2"/>
  <c r="G1293" i="2" s="1"/>
  <c r="B1294" i="2"/>
  <c r="A1294" i="2" s="1"/>
  <c r="C1294" i="2"/>
  <c r="D1294" i="2"/>
  <c r="E1294" i="2"/>
  <c r="G1294" i="2" s="1"/>
  <c r="B1295" i="2"/>
  <c r="A1295" i="2" s="1"/>
  <c r="C1295" i="2"/>
  <c r="D1295" i="2"/>
  <c r="E1295" i="2"/>
  <c r="G1295" i="2" s="1"/>
  <c r="B1296" i="2"/>
  <c r="A1296" i="2" s="1"/>
  <c r="C1296" i="2"/>
  <c r="D1296" i="2"/>
  <c r="E1296" i="2"/>
  <c r="G1296" i="2" s="1"/>
  <c r="B1297" i="2"/>
  <c r="A1297" i="2" s="1"/>
  <c r="C1297" i="2"/>
  <c r="D1297" i="2"/>
  <c r="E1297" i="2"/>
  <c r="G1297" i="2" s="1"/>
  <c r="B1298" i="2"/>
  <c r="A1298" i="2" s="1"/>
  <c r="C1298" i="2"/>
  <c r="D1298" i="2"/>
  <c r="E1298" i="2"/>
  <c r="G1298" i="2" s="1"/>
  <c r="B1299" i="2"/>
  <c r="A1299" i="2" s="1"/>
  <c r="C1299" i="2"/>
  <c r="D1299" i="2"/>
  <c r="E1299" i="2"/>
  <c r="G1299" i="2" s="1"/>
  <c r="B1300" i="2"/>
  <c r="A1300" i="2" s="1"/>
  <c r="C1300" i="2"/>
  <c r="D1300" i="2"/>
  <c r="E1300" i="2"/>
  <c r="G1300" i="2" s="1"/>
  <c r="B1301" i="2"/>
  <c r="A1301" i="2" s="1"/>
  <c r="C1301" i="2"/>
  <c r="D1301" i="2"/>
  <c r="E1301" i="2"/>
  <c r="G1301" i="2" s="1"/>
  <c r="B1302" i="2"/>
  <c r="A1302" i="2" s="1"/>
  <c r="C1302" i="2"/>
  <c r="D1302" i="2"/>
  <c r="E1302" i="2"/>
  <c r="G1302" i="2" s="1"/>
  <c r="B1303" i="2"/>
  <c r="A1303" i="2" s="1"/>
  <c r="C1303" i="2"/>
  <c r="D1303" i="2"/>
  <c r="E1303" i="2"/>
  <c r="G1303" i="2" s="1"/>
  <c r="B1304" i="2"/>
  <c r="A1304" i="2" s="1"/>
  <c r="C1304" i="2"/>
  <c r="D1304" i="2"/>
  <c r="E1304" i="2"/>
  <c r="G1304" i="2" s="1"/>
  <c r="B1305" i="2"/>
  <c r="A1305" i="2" s="1"/>
  <c r="C1305" i="2"/>
  <c r="D1305" i="2"/>
  <c r="E1305" i="2"/>
  <c r="G1305" i="2" s="1"/>
  <c r="B1306" i="2"/>
  <c r="A1306" i="2" s="1"/>
  <c r="C1306" i="2"/>
  <c r="D1306" i="2"/>
  <c r="E1306" i="2"/>
  <c r="G1306" i="2" s="1"/>
  <c r="B1307" i="2"/>
  <c r="A1307" i="2" s="1"/>
  <c r="C1307" i="2"/>
  <c r="D1307" i="2"/>
  <c r="E1307" i="2"/>
  <c r="G1307" i="2" s="1"/>
  <c r="B1308" i="2"/>
  <c r="A1308" i="2" s="1"/>
  <c r="C1308" i="2"/>
  <c r="D1308" i="2"/>
  <c r="E1308" i="2"/>
  <c r="G1308" i="2" s="1"/>
  <c r="B1309" i="2"/>
  <c r="A1309" i="2" s="1"/>
  <c r="C1309" i="2"/>
  <c r="D1309" i="2"/>
  <c r="E1309" i="2"/>
  <c r="G1309" i="2" s="1"/>
  <c r="B1310" i="2"/>
  <c r="A1310" i="2" s="1"/>
  <c r="C1310" i="2"/>
  <c r="D1310" i="2"/>
  <c r="E1310" i="2"/>
  <c r="G1310" i="2" s="1"/>
  <c r="B1311" i="2"/>
  <c r="A1311" i="2" s="1"/>
  <c r="C1311" i="2"/>
  <c r="D1311" i="2"/>
  <c r="E1311" i="2"/>
  <c r="G1311" i="2" s="1"/>
  <c r="B1312" i="2"/>
  <c r="A1312" i="2" s="1"/>
  <c r="C1312" i="2"/>
  <c r="D1312" i="2"/>
  <c r="E1312" i="2"/>
  <c r="G1312" i="2" s="1"/>
  <c r="B1313" i="2"/>
  <c r="A1313" i="2" s="1"/>
  <c r="C1313" i="2"/>
  <c r="D1313" i="2"/>
  <c r="E1313" i="2"/>
  <c r="G1313" i="2" s="1"/>
  <c r="B1314" i="2"/>
  <c r="A1314" i="2" s="1"/>
  <c r="C1314" i="2"/>
  <c r="D1314" i="2"/>
  <c r="E1314" i="2"/>
  <c r="G1314" i="2" s="1"/>
  <c r="B1315" i="2"/>
  <c r="A1315" i="2" s="1"/>
  <c r="C1315" i="2"/>
  <c r="D1315" i="2"/>
  <c r="E1315" i="2"/>
  <c r="G1315" i="2" s="1"/>
  <c r="B1316" i="2"/>
  <c r="A1316" i="2" s="1"/>
  <c r="C1316" i="2"/>
  <c r="D1316" i="2"/>
  <c r="E1316" i="2"/>
  <c r="G1316" i="2" s="1"/>
  <c r="B1317" i="2"/>
  <c r="A1317" i="2" s="1"/>
  <c r="C1317" i="2"/>
  <c r="D1317" i="2"/>
  <c r="E1317" i="2"/>
  <c r="G1317" i="2" s="1"/>
  <c r="B1318" i="2"/>
  <c r="A1318" i="2" s="1"/>
  <c r="C1318" i="2"/>
  <c r="D1318" i="2"/>
  <c r="E1318" i="2"/>
  <c r="G1318" i="2" s="1"/>
  <c r="B1319" i="2"/>
  <c r="A1319" i="2" s="1"/>
  <c r="C1319" i="2"/>
  <c r="D1319" i="2"/>
  <c r="E1319" i="2"/>
  <c r="G1319" i="2" s="1"/>
  <c r="B1320" i="2"/>
  <c r="A1320" i="2" s="1"/>
  <c r="C1320" i="2"/>
  <c r="D1320" i="2"/>
  <c r="E1320" i="2"/>
  <c r="G1320" i="2" s="1"/>
  <c r="B1321" i="2"/>
  <c r="A1321" i="2" s="1"/>
  <c r="C1321" i="2"/>
  <c r="D1321" i="2"/>
  <c r="E1321" i="2"/>
  <c r="G1321" i="2" s="1"/>
  <c r="B1322" i="2"/>
  <c r="A1322" i="2" s="1"/>
  <c r="C1322" i="2"/>
  <c r="D1322" i="2"/>
  <c r="E1322" i="2"/>
  <c r="G1322" i="2" s="1"/>
  <c r="B1323" i="2"/>
  <c r="A1323" i="2" s="1"/>
  <c r="C1323" i="2"/>
  <c r="D1323" i="2"/>
  <c r="E1323" i="2"/>
  <c r="G1323" i="2" s="1"/>
  <c r="B1324" i="2"/>
  <c r="A1324" i="2" s="1"/>
  <c r="C1324" i="2"/>
  <c r="D1324" i="2"/>
  <c r="E1324" i="2"/>
  <c r="G1324" i="2" s="1"/>
  <c r="B1325" i="2"/>
  <c r="A1325" i="2" s="1"/>
  <c r="C1325" i="2"/>
  <c r="D1325" i="2"/>
  <c r="E1325" i="2"/>
  <c r="G1325" i="2" s="1"/>
  <c r="B1326" i="2"/>
  <c r="A1326" i="2" s="1"/>
  <c r="C1326" i="2"/>
  <c r="D1326" i="2"/>
  <c r="E1326" i="2"/>
  <c r="G1326" i="2" s="1"/>
  <c r="B1327" i="2"/>
  <c r="A1327" i="2" s="1"/>
  <c r="C1327" i="2"/>
  <c r="D1327" i="2"/>
  <c r="E1327" i="2"/>
  <c r="G1327" i="2" s="1"/>
  <c r="B1328" i="2"/>
  <c r="A1328" i="2" s="1"/>
  <c r="C1328" i="2"/>
  <c r="D1328" i="2"/>
  <c r="E1328" i="2"/>
  <c r="G1328" i="2" s="1"/>
  <c r="B1329" i="2"/>
  <c r="A1329" i="2" s="1"/>
  <c r="C1329" i="2"/>
  <c r="D1329" i="2"/>
  <c r="E1329" i="2"/>
  <c r="G1329" i="2" s="1"/>
  <c r="B1330" i="2"/>
  <c r="A1330" i="2" s="1"/>
  <c r="C1330" i="2"/>
  <c r="D1330" i="2"/>
  <c r="E1330" i="2"/>
  <c r="G1330" i="2" s="1"/>
  <c r="B1331" i="2"/>
  <c r="A1331" i="2" s="1"/>
  <c r="C1331" i="2"/>
  <c r="D1331" i="2"/>
  <c r="E1331" i="2"/>
  <c r="G1331" i="2" s="1"/>
  <c r="B1332" i="2"/>
  <c r="A1332" i="2" s="1"/>
  <c r="C1332" i="2"/>
  <c r="D1332" i="2"/>
  <c r="E1332" i="2"/>
  <c r="G1332" i="2" s="1"/>
  <c r="B1333" i="2"/>
  <c r="A1333" i="2" s="1"/>
  <c r="C1333" i="2"/>
  <c r="D1333" i="2"/>
  <c r="E1333" i="2"/>
  <c r="G1333" i="2" s="1"/>
  <c r="B1334" i="2"/>
  <c r="A1334" i="2" s="1"/>
  <c r="C1334" i="2"/>
  <c r="D1334" i="2"/>
  <c r="E1334" i="2"/>
  <c r="G1334" i="2" s="1"/>
  <c r="B1335" i="2"/>
  <c r="A1335" i="2" s="1"/>
  <c r="C1335" i="2"/>
  <c r="D1335" i="2"/>
  <c r="E1335" i="2"/>
  <c r="G1335" i="2" s="1"/>
  <c r="B1336" i="2"/>
  <c r="A1336" i="2" s="1"/>
  <c r="C1336" i="2"/>
  <c r="D1336" i="2"/>
  <c r="E1336" i="2"/>
  <c r="G1336" i="2" s="1"/>
  <c r="B1337" i="2"/>
  <c r="A1337" i="2" s="1"/>
  <c r="C1337" i="2"/>
  <c r="D1337" i="2"/>
  <c r="E1337" i="2"/>
  <c r="G1337" i="2" s="1"/>
  <c r="B1338" i="2"/>
  <c r="A1338" i="2" s="1"/>
  <c r="C1338" i="2"/>
  <c r="D1338" i="2"/>
  <c r="E1338" i="2"/>
  <c r="G1338" i="2" s="1"/>
  <c r="B1339" i="2"/>
  <c r="A1339" i="2" s="1"/>
  <c r="C1339" i="2"/>
  <c r="D1339" i="2"/>
  <c r="E1339" i="2"/>
  <c r="G1339" i="2" s="1"/>
  <c r="B1340" i="2"/>
  <c r="A1340" i="2" s="1"/>
  <c r="C1340" i="2"/>
  <c r="D1340" i="2"/>
  <c r="E1340" i="2"/>
  <c r="G1340" i="2" s="1"/>
  <c r="B1341" i="2"/>
  <c r="A1341" i="2" s="1"/>
  <c r="C1341" i="2"/>
  <c r="D1341" i="2"/>
  <c r="E1341" i="2"/>
  <c r="G1341" i="2" s="1"/>
  <c r="B1342" i="2"/>
  <c r="A1342" i="2" s="1"/>
  <c r="C1342" i="2"/>
  <c r="D1342" i="2"/>
  <c r="E1342" i="2"/>
  <c r="G1342" i="2" s="1"/>
  <c r="B1343" i="2"/>
  <c r="A1343" i="2" s="1"/>
  <c r="C1343" i="2"/>
  <c r="D1343" i="2"/>
  <c r="E1343" i="2"/>
  <c r="G1343" i="2" s="1"/>
  <c r="B1344" i="2"/>
  <c r="A1344" i="2" s="1"/>
  <c r="C1344" i="2"/>
  <c r="D1344" i="2"/>
  <c r="E1344" i="2"/>
  <c r="G1344" i="2" s="1"/>
  <c r="B1345" i="2"/>
  <c r="A1345" i="2" s="1"/>
  <c r="C1345" i="2"/>
  <c r="D1345" i="2"/>
  <c r="E1345" i="2"/>
  <c r="G1345" i="2" s="1"/>
  <c r="B1346" i="2"/>
  <c r="A1346" i="2" s="1"/>
  <c r="C1346" i="2"/>
  <c r="D1346" i="2"/>
  <c r="E1346" i="2"/>
  <c r="G1346" i="2" s="1"/>
  <c r="B1347" i="2"/>
  <c r="A1347" i="2" s="1"/>
  <c r="C1347" i="2"/>
  <c r="D1347" i="2"/>
  <c r="E1347" i="2"/>
  <c r="G1347" i="2" s="1"/>
  <c r="B1348" i="2"/>
  <c r="A1348" i="2" s="1"/>
  <c r="C1348" i="2"/>
  <c r="D1348" i="2"/>
  <c r="E1348" i="2"/>
  <c r="G1348" i="2" s="1"/>
  <c r="B1349" i="2"/>
  <c r="A1349" i="2" s="1"/>
  <c r="C1349" i="2"/>
  <c r="D1349" i="2"/>
  <c r="E1349" i="2"/>
  <c r="G1349" i="2" s="1"/>
  <c r="B1350" i="2"/>
  <c r="A1350" i="2" s="1"/>
  <c r="C1350" i="2"/>
  <c r="D1350" i="2"/>
  <c r="E1350" i="2"/>
  <c r="G1350" i="2" s="1"/>
  <c r="B1351" i="2"/>
  <c r="A1351" i="2" s="1"/>
  <c r="C1351" i="2"/>
  <c r="D1351" i="2"/>
  <c r="E1351" i="2"/>
  <c r="G1351" i="2" s="1"/>
  <c r="B1352" i="2"/>
  <c r="A1352" i="2" s="1"/>
  <c r="C1352" i="2"/>
  <c r="D1352" i="2"/>
  <c r="E1352" i="2"/>
  <c r="G1352" i="2" s="1"/>
  <c r="B1353" i="2"/>
  <c r="A1353" i="2" s="1"/>
  <c r="C1353" i="2"/>
  <c r="D1353" i="2"/>
  <c r="E1353" i="2"/>
  <c r="G1353" i="2" s="1"/>
  <c r="B1354" i="2"/>
  <c r="A1354" i="2" s="1"/>
  <c r="C1354" i="2"/>
  <c r="D1354" i="2"/>
  <c r="E1354" i="2"/>
  <c r="G1354" i="2" s="1"/>
  <c r="B1355" i="2"/>
  <c r="A1355" i="2" s="1"/>
  <c r="C1355" i="2"/>
  <c r="D1355" i="2"/>
  <c r="E1355" i="2"/>
  <c r="G1355" i="2" s="1"/>
  <c r="B1356" i="2"/>
  <c r="A1356" i="2" s="1"/>
  <c r="C1356" i="2"/>
  <c r="D1356" i="2"/>
  <c r="E1356" i="2"/>
  <c r="G1356" i="2" s="1"/>
  <c r="B1357" i="2"/>
  <c r="A1357" i="2" s="1"/>
  <c r="C1357" i="2"/>
  <c r="D1357" i="2"/>
  <c r="E1357" i="2"/>
  <c r="G1357" i="2" s="1"/>
  <c r="B1358" i="2"/>
  <c r="A1358" i="2" s="1"/>
  <c r="C1358" i="2"/>
  <c r="D1358" i="2"/>
  <c r="E1358" i="2"/>
  <c r="G1358" i="2" s="1"/>
  <c r="B1359" i="2"/>
  <c r="A1359" i="2" s="1"/>
  <c r="C1359" i="2"/>
  <c r="D1359" i="2"/>
  <c r="E1359" i="2"/>
  <c r="G1359" i="2" s="1"/>
  <c r="B1360" i="2"/>
  <c r="A1360" i="2" s="1"/>
  <c r="C1360" i="2"/>
  <c r="D1360" i="2"/>
  <c r="E1360" i="2"/>
  <c r="G1360" i="2" s="1"/>
  <c r="B1361" i="2"/>
  <c r="A1361" i="2" s="1"/>
  <c r="C1361" i="2"/>
  <c r="D1361" i="2"/>
  <c r="E1361" i="2"/>
  <c r="G1361" i="2" s="1"/>
  <c r="B1362" i="2"/>
  <c r="A1362" i="2" s="1"/>
  <c r="C1362" i="2"/>
  <c r="D1362" i="2"/>
  <c r="E1362" i="2"/>
  <c r="G1362" i="2" s="1"/>
  <c r="B1363" i="2"/>
  <c r="A1363" i="2" s="1"/>
  <c r="C1363" i="2"/>
  <c r="D1363" i="2"/>
  <c r="E1363" i="2"/>
  <c r="G1363" i="2" s="1"/>
  <c r="B1364" i="2"/>
  <c r="A1364" i="2" s="1"/>
  <c r="C1364" i="2"/>
  <c r="D1364" i="2"/>
  <c r="E1364" i="2"/>
  <c r="G1364" i="2" s="1"/>
  <c r="B1365" i="2"/>
  <c r="A1365" i="2" s="1"/>
  <c r="C1365" i="2"/>
  <c r="D1365" i="2"/>
  <c r="E1365" i="2"/>
  <c r="G1365" i="2" s="1"/>
  <c r="B1366" i="2"/>
  <c r="A1366" i="2" s="1"/>
  <c r="C1366" i="2"/>
  <c r="D1366" i="2"/>
  <c r="E1366" i="2"/>
  <c r="G1366" i="2" s="1"/>
  <c r="B1367" i="2"/>
  <c r="A1367" i="2" s="1"/>
  <c r="C1367" i="2"/>
  <c r="D1367" i="2"/>
  <c r="E1367" i="2"/>
  <c r="G1367" i="2" s="1"/>
  <c r="B1368" i="2"/>
  <c r="A1368" i="2" s="1"/>
  <c r="C1368" i="2"/>
  <c r="D1368" i="2"/>
  <c r="E1368" i="2"/>
  <c r="G1368" i="2" s="1"/>
  <c r="B1369" i="2"/>
  <c r="A1369" i="2" s="1"/>
  <c r="C1369" i="2"/>
  <c r="D1369" i="2"/>
  <c r="E1369" i="2"/>
  <c r="G1369" i="2" s="1"/>
  <c r="B1370" i="2"/>
  <c r="A1370" i="2" s="1"/>
  <c r="C1370" i="2"/>
  <c r="D1370" i="2"/>
  <c r="E1370" i="2"/>
  <c r="G1370" i="2" s="1"/>
  <c r="B1371" i="2"/>
  <c r="A1371" i="2" s="1"/>
  <c r="C1371" i="2"/>
  <c r="D1371" i="2"/>
  <c r="E1371" i="2"/>
  <c r="G1371" i="2" s="1"/>
  <c r="B1372" i="2"/>
  <c r="A1372" i="2" s="1"/>
  <c r="C1372" i="2"/>
  <c r="D1372" i="2"/>
  <c r="E1372" i="2"/>
  <c r="G1372" i="2" s="1"/>
  <c r="B1373" i="2"/>
  <c r="A1373" i="2" s="1"/>
  <c r="C1373" i="2"/>
  <c r="D1373" i="2"/>
  <c r="E1373" i="2"/>
  <c r="G1373" i="2" s="1"/>
  <c r="B1374" i="2"/>
  <c r="A1374" i="2" s="1"/>
  <c r="C1374" i="2"/>
  <c r="D1374" i="2"/>
  <c r="E1374" i="2"/>
  <c r="G1374" i="2" s="1"/>
  <c r="B1375" i="2"/>
  <c r="A1375" i="2" s="1"/>
  <c r="C1375" i="2"/>
  <c r="D1375" i="2"/>
  <c r="E1375" i="2"/>
  <c r="G1375" i="2" s="1"/>
  <c r="B1376" i="2"/>
  <c r="A1376" i="2" s="1"/>
  <c r="C1376" i="2"/>
  <c r="D1376" i="2"/>
  <c r="E1376" i="2"/>
  <c r="G1376" i="2" s="1"/>
  <c r="B1377" i="2"/>
  <c r="A1377" i="2" s="1"/>
  <c r="C1377" i="2"/>
  <c r="D1377" i="2"/>
  <c r="E1377" i="2"/>
  <c r="G1377" i="2" s="1"/>
  <c r="B1378" i="2"/>
  <c r="A1378" i="2" s="1"/>
  <c r="C1378" i="2"/>
  <c r="D1378" i="2"/>
  <c r="E1378" i="2"/>
  <c r="G1378" i="2" s="1"/>
  <c r="B1379" i="2"/>
  <c r="A1379" i="2" s="1"/>
  <c r="C1379" i="2"/>
  <c r="D1379" i="2"/>
  <c r="E1379" i="2"/>
  <c r="G1379" i="2" s="1"/>
  <c r="B1380" i="2"/>
  <c r="A1380" i="2" s="1"/>
  <c r="C1380" i="2"/>
  <c r="D1380" i="2"/>
  <c r="E1380" i="2"/>
  <c r="G1380" i="2" s="1"/>
  <c r="B1381" i="2"/>
  <c r="A1381" i="2" s="1"/>
  <c r="C1381" i="2"/>
  <c r="D1381" i="2"/>
  <c r="E1381" i="2"/>
  <c r="G1381" i="2" s="1"/>
  <c r="B1382" i="2"/>
  <c r="A1382" i="2" s="1"/>
  <c r="C1382" i="2"/>
  <c r="D1382" i="2"/>
  <c r="E1382" i="2"/>
  <c r="G1382" i="2" s="1"/>
  <c r="B1383" i="2"/>
  <c r="A1383" i="2" s="1"/>
  <c r="C1383" i="2"/>
  <c r="D1383" i="2"/>
  <c r="E1383" i="2"/>
  <c r="G1383" i="2" s="1"/>
  <c r="B1384" i="2"/>
  <c r="A1384" i="2" s="1"/>
  <c r="C1384" i="2"/>
  <c r="D1384" i="2"/>
  <c r="E1384" i="2"/>
  <c r="G1384" i="2" s="1"/>
  <c r="B1385" i="2"/>
  <c r="A1385" i="2" s="1"/>
  <c r="C1385" i="2"/>
  <c r="D1385" i="2"/>
  <c r="E1385" i="2"/>
  <c r="G1385" i="2" s="1"/>
  <c r="B1386" i="2"/>
  <c r="A1386" i="2" s="1"/>
  <c r="C1386" i="2"/>
  <c r="D1386" i="2"/>
  <c r="E1386" i="2"/>
  <c r="G1386" i="2" s="1"/>
  <c r="B1387" i="2"/>
  <c r="A1387" i="2" s="1"/>
  <c r="C1387" i="2"/>
  <c r="D1387" i="2"/>
  <c r="E1387" i="2"/>
  <c r="G1387" i="2" s="1"/>
  <c r="B1388" i="2"/>
  <c r="A1388" i="2" s="1"/>
  <c r="C1388" i="2"/>
  <c r="D1388" i="2"/>
  <c r="E1388" i="2"/>
  <c r="G1388" i="2" s="1"/>
  <c r="B1389" i="2"/>
  <c r="A1389" i="2" s="1"/>
  <c r="C1389" i="2"/>
  <c r="D1389" i="2"/>
  <c r="E1389" i="2"/>
  <c r="G1389" i="2" s="1"/>
  <c r="B1390" i="2"/>
  <c r="A1390" i="2" s="1"/>
  <c r="C1390" i="2"/>
  <c r="D1390" i="2"/>
  <c r="E1390" i="2"/>
  <c r="G1390" i="2" s="1"/>
  <c r="B1391" i="2"/>
  <c r="A1391" i="2" s="1"/>
  <c r="C1391" i="2"/>
  <c r="D1391" i="2"/>
  <c r="E1391" i="2"/>
  <c r="G1391" i="2" s="1"/>
  <c r="B1392" i="2"/>
  <c r="A1392" i="2" s="1"/>
  <c r="C1392" i="2"/>
  <c r="D1392" i="2"/>
  <c r="E1392" i="2"/>
  <c r="G1392" i="2" s="1"/>
  <c r="B1393" i="2"/>
  <c r="A1393" i="2" s="1"/>
  <c r="C1393" i="2"/>
  <c r="D1393" i="2"/>
  <c r="E1393" i="2"/>
  <c r="G1393" i="2" s="1"/>
  <c r="B1394" i="2"/>
  <c r="A1394" i="2" s="1"/>
  <c r="C1394" i="2"/>
  <c r="D1394" i="2"/>
  <c r="E1394" i="2"/>
  <c r="G1394" i="2" s="1"/>
  <c r="B1395" i="2"/>
  <c r="A1395" i="2" s="1"/>
  <c r="C1395" i="2"/>
  <c r="D1395" i="2"/>
  <c r="E1395" i="2"/>
  <c r="G1395" i="2" s="1"/>
  <c r="B1396" i="2"/>
  <c r="A1396" i="2" s="1"/>
  <c r="C1396" i="2"/>
  <c r="D1396" i="2"/>
  <c r="E1396" i="2"/>
  <c r="G1396" i="2" s="1"/>
  <c r="B1397" i="2"/>
  <c r="A1397" i="2" s="1"/>
  <c r="C1397" i="2"/>
  <c r="D1397" i="2"/>
  <c r="E1397" i="2"/>
  <c r="G1397" i="2" s="1"/>
  <c r="B1398" i="2"/>
  <c r="A1398" i="2" s="1"/>
  <c r="C1398" i="2"/>
  <c r="D1398" i="2"/>
  <c r="E1398" i="2"/>
  <c r="G1398" i="2" s="1"/>
  <c r="B1399" i="2"/>
  <c r="A1399" i="2" s="1"/>
  <c r="C1399" i="2"/>
  <c r="D1399" i="2"/>
  <c r="E1399" i="2"/>
  <c r="G1399" i="2" s="1"/>
  <c r="B1400" i="2"/>
  <c r="A1400" i="2" s="1"/>
  <c r="C1400" i="2"/>
  <c r="D1400" i="2"/>
  <c r="E1400" i="2"/>
  <c r="G1400" i="2" s="1"/>
  <c r="B1401" i="2"/>
  <c r="A1401" i="2" s="1"/>
  <c r="C1401" i="2"/>
  <c r="D1401" i="2"/>
  <c r="E1401" i="2"/>
  <c r="G1401" i="2" s="1"/>
  <c r="B1402" i="2"/>
  <c r="A1402" i="2" s="1"/>
  <c r="C1402" i="2"/>
  <c r="D1402" i="2"/>
  <c r="E1402" i="2"/>
  <c r="G1402" i="2" s="1"/>
  <c r="B1403" i="2"/>
  <c r="A1403" i="2" s="1"/>
  <c r="C1403" i="2"/>
  <c r="D1403" i="2"/>
  <c r="E1403" i="2"/>
  <c r="G1403" i="2" s="1"/>
  <c r="B1404" i="2"/>
  <c r="A1404" i="2" s="1"/>
  <c r="C1404" i="2"/>
  <c r="D1404" i="2"/>
  <c r="E1404" i="2"/>
  <c r="G1404" i="2" s="1"/>
  <c r="B1405" i="2"/>
  <c r="A1405" i="2" s="1"/>
  <c r="C1405" i="2"/>
  <c r="D1405" i="2"/>
  <c r="E1405" i="2"/>
  <c r="G1405" i="2" s="1"/>
  <c r="B1406" i="2"/>
  <c r="A1406" i="2" s="1"/>
  <c r="C1406" i="2"/>
  <c r="D1406" i="2"/>
  <c r="E1406" i="2"/>
  <c r="G1406" i="2" s="1"/>
  <c r="B1407" i="2"/>
  <c r="A1407" i="2" s="1"/>
  <c r="C1407" i="2"/>
  <c r="D1407" i="2"/>
  <c r="E1407" i="2"/>
  <c r="G1407" i="2" s="1"/>
  <c r="B1408" i="2"/>
  <c r="A1408" i="2" s="1"/>
  <c r="C1408" i="2"/>
  <c r="D1408" i="2"/>
  <c r="E1408" i="2"/>
  <c r="G1408" i="2" s="1"/>
  <c r="B1409" i="2"/>
  <c r="A1409" i="2" s="1"/>
  <c r="C1409" i="2"/>
  <c r="D1409" i="2"/>
  <c r="E1409" i="2"/>
  <c r="G1409" i="2" s="1"/>
  <c r="B1410" i="2"/>
  <c r="A1410" i="2" s="1"/>
  <c r="C1410" i="2"/>
  <c r="D1410" i="2"/>
  <c r="E1410" i="2"/>
  <c r="G1410" i="2" s="1"/>
  <c r="B1411" i="2"/>
  <c r="A1411" i="2" s="1"/>
  <c r="C1411" i="2"/>
  <c r="D1411" i="2"/>
  <c r="E1411" i="2"/>
  <c r="G1411" i="2" s="1"/>
  <c r="B1412" i="2"/>
  <c r="A1412" i="2" s="1"/>
  <c r="C1412" i="2"/>
  <c r="D1412" i="2"/>
  <c r="E1412" i="2"/>
  <c r="G1412" i="2" s="1"/>
  <c r="B1413" i="2"/>
  <c r="A1413" i="2" s="1"/>
  <c r="C1413" i="2"/>
  <c r="D1413" i="2"/>
  <c r="E1413" i="2"/>
  <c r="G1413" i="2" s="1"/>
  <c r="B1414" i="2"/>
  <c r="A1414" i="2" s="1"/>
  <c r="C1414" i="2"/>
  <c r="D1414" i="2"/>
  <c r="E1414" i="2"/>
  <c r="G1414" i="2" s="1"/>
  <c r="B1415" i="2"/>
  <c r="A1415" i="2" s="1"/>
  <c r="C1415" i="2"/>
  <c r="D1415" i="2"/>
  <c r="E1415" i="2"/>
  <c r="G1415" i="2" s="1"/>
  <c r="B1416" i="2"/>
  <c r="A1416" i="2" s="1"/>
  <c r="C1416" i="2"/>
  <c r="D1416" i="2"/>
  <c r="E1416" i="2"/>
  <c r="G1416" i="2" s="1"/>
  <c r="B1417" i="2"/>
  <c r="A1417" i="2" s="1"/>
  <c r="C1417" i="2"/>
  <c r="D1417" i="2"/>
  <c r="E1417" i="2"/>
  <c r="G1417" i="2" s="1"/>
  <c r="B1418" i="2"/>
  <c r="A1418" i="2" s="1"/>
  <c r="C1418" i="2"/>
  <c r="D1418" i="2"/>
  <c r="E1418" i="2"/>
  <c r="G1418" i="2" s="1"/>
  <c r="B1419" i="2"/>
  <c r="A1419" i="2" s="1"/>
  <c r="C1419" i="2"/>
  <c r="D1419" i="2"/>
  <c r="E1419" i="2"/>
  <c r="G1419" i="2" s="1"/>
  <c r="B1420" i="2"/>
  <c r="A1420" i="2" s="1"/>
  <c r="C1420" i="2"/>
  <c r="D1420" i="2"/>
  <c r="E1420" i="2"/>
  <c r="G1420" i="2" s="1"/>
  <c r="B1421" i="2"/>
  <c r="A1421" i="2" s="1"/>
  <c r="C1421" i="2"/>
  <c r="D1421" i="2"/>
  <c r="E1421" i="2"/>
  <c r="G1421" i="2" s="1"/>
  <c r="B1422" i="2"/>
  <c r="A1422" i="2" s="1"/>
  <c r="C1422" i="2"/>
  <c r="D1422" i="2"/>
  <c r="E1422" i="2"/>
  <c r="G1422" i="2" s="1"/>
  <c r="B1423" i="2"/>
  <c r="A1423" i="2" s="1"/>
  <c r="C1423" i="2"/>
  <c r="D1423" i="2"/>
  <c r="E1423" i="2"/>
  <c r="G1423" i="2" s="1"/>
  <c r="B1424" i="2"/>
  <c r="A1424" i="2" s="1"/>
  <c r="C1424" i="2"/>
  <c r="D1424" i="2"/>
  <c r="E1424" i="2"/>
  <c r="G1424" i="2" s="1"/>
  <c r="B1425" i="2"/>
  <c r="A1425" i="2" s="1"/>
  <c r="C1425" i="2"/>
  <c r="D1425" i="2"/>
  <c r="E1425" i="2"/>
  <c r="G1425" i="2" s="1"/>
  <c r="B1426" i="2"/>
  <c r="A1426" i="2" s="1"/>
  <c r="C1426" i="2"/>
  <c r="D1426" i="2"/>
  <c r="E1426" i="2"/>
  <c r="G1426" i="2" s="1"/>
  <c r="B1427" i="2"/>
  <c r="A1427" i="2" s="1"/>
  <c r="C1427" i="2"/>
  <c r="D1427" i="2"/>
  <c r="E1427" i="2"/>
  <c r="G1427" i="2" s="1"/>
  <c r="B1428" i="2"/>
  <c r="A1428" i="2" s="1"/>
  <c r="C1428" i="2"/>
  <c r="D1428" i="2"/>
  <c r="E1428" i="2"/>
  <c r="G1428" i="2" s="1"/>
  <c r="B1429" i="2"/>
  <c r="A1429" i="2" s="1"/>
  <c r="C1429" i="2"/>
  <c r="D1429" i="2"/>
  <c r="E1429" i="2"/>
  <c r="G1429" i="2" s="1"/>
  <c r="B1430" i="2"/>
  <c r="A1430" i="2" s="1"/>
  <c r="C1430" i="2"/>
  <c r="D1430" i="2"/>
  <c r="E1430" i="2"/>
  <c r="G1430" i="2" s="1"/>
  <c r="B1431" i="2"/>
  <c r="A1431" i="2" s="1"/>
  <c r="C1431" i="2"/>
  <c r="D1431" i="2"/>
  <c r="E1431" i="2"/>
  <c r="G1431" i="2" s="1"/>
  <c r="B1432" i="2"/>
  <c r="A1432" i="2" s="1"/>
  <c r="C1432" i="2"/>
  <c r="D1432" i="2"/>
  <c r="E1432" i="2"/>
  <c r="G1432" i="2" s="1"/>
  <c r="B1433" i="2"/>
  <c r="A1433" i="2" s="1"/>
  <c r="C1433" i="2"/>
  <c r="D1433" i="2"/>
  <c r="E1433" i="2"/>
  <c r="G1433" i="2" s="1"/>
  <c r="B1434" i="2"/>
  <c r="A1434" i="2" s="1"/>
  <c r="C1434" i="2"/>
  <c r="D1434" i="2"/>
  <c r="E1434" i="2"/>
  <c r="G1434" i="2" s="1"/>
  <c r="B1435" i="2"/>
  <c r="A1435" i="2" s="1"/>
  <c r="C1435" i="2"/>
  <c r="D1435" i="2"/>
  <c r="E1435" i="2"/>
  <c r="G1435" i="2" s="1"/>
  <c r="B1436" i="2"/>
  <c r="A1436" i="2" s="1"/>
  <c r="C1436" i="2"/>
  <c r="D1436" i="2"/>
  <c r="E1436" i="2"/>
  <c r="G1436" i="2" s="1"/>
  <c r="B1437" i="2"/>
  <c r="A1437" i="2" s="1"/>
  <c r="C1437" i="2"/>
  <c r="D1437" i="2"/>
  <c r="E1437" i="2"/>
  <c r="G1437" i="2" s="1"/>
  <c r="B1438" i="2"/>
  <c r="A1438" i="2" s="1"/>
  <c r="C1438" i="2"/>
  <c r="D1438" i="2"/>
  <c r="E1438" i="2"/>
  <c r="G1438" i="2" s="1"/>
  <c r="B1439" i="2"/>
  <c r="A1439" i="2" s="1"/>
  <c r="C1439" i="2"/>
  <c r="D1439" i="2"/>
  <c r="E1439" i="2"/>
  <c r="G1439" i="2" s="1"/>
  <c r="B1440" i="2"/>
  <c r="A1440" i="2" s="1"/>
  <c r="C1440" i="2"/>
  <c r="D1440" i="2"/>
  <c r="E1440" i="2"/>
  <c r="G1440" i="2" s="1"/>
  <c r="B1441" i="2"/>
  <c r="A1441" i="2" s="1"/>
  <c r="C1441" i="2"/>
  <c r="D1441" i="2"/>
  <c r="E1441" i="2"/>
  <c r="G1441" i="2" s="1"/>
  <c r="B1442" i="2"/>
  <c r="A1442" i="2" s="1"/>
  <c r="C1442" i="2"/>
  <c r="D1442" i="2"/>
  <c r="E1442" i="2"/>
  <c r="G1442" i="2" s="1"/>
  <c r="B1443" i="2"/>
  <c r="A1443" i="2" s="1"/>
  <c r="C1443" i="2"/>
  <c r="D1443" i="2"/>
  <c r="E1443" i="2"/>
  <c r="G1443" i="2" s="1"/>
  <c r="B1444" i="2"/>
  <c r="A1444" i="2" s="1"/>
  <c r="C1444" i="2"/>
  <c r="D1444" i="2"/>
  <c r="E1444" i="2"/>
  <c r="G1444" i="2" s="1"/>
  <c r="B1445" i="2"/>
  <c r="A1445" i="2" s="1"/>
  <c r="C1445" i="2"/>
  <c r="D1445" i="2"/>
  <c r="E1445" i="2"/>
  <c r="G1445" i="2" s="1"/>
  <c r="B1446" i="2"/>
  <c r="A1446" i="2" s="1"/>
  <c r="C1446" i="2"/>
  <c r="D1446" i="2"/>
  <c r="E1446" i="2"/>
  <c r="G1446" i="2" s="1"/>
  <c r="B1447" i="2"/>
  <c r="A1447" i="2" s="1"/>
  <c r="C1447" i="2"/>
  <c r="D1447" i="2"/>
  <c r="E1447" i="2"/>
  <c r="G1447" i="2" s="1"/>
  <c r="B1448" i="2"/>
  <c r="A1448" i="2" s="1"/>
  <c r="C1448" i="2"/>
  <c r="D1448" i="2"/>
  <c r="E1448" i="2"/>
  <c r="G1448" i="2" s="1"/>
  <c r="B1449" i="2"/>
  <c r="A1449" i="2" s="1"/>
  <c r="C1449" i="2"/>
  <c r="D1449" i="2"/>
  <c r="E1449" i="2"/>
  <c r="G1449" i="2" s="1"/>
  <c r="B1450" i="2"/>
  <c r="A1450" i="2" s="1"/>
  <c r="C1450" i="2"/>
  <c r="D1450" i="2"/>
  <c r="E1450" i="2"/>
  <c r="G1450" i="2" s="1"/>
  <c r="B1451" i="2"/>
  <c r="A1451" i="2" s="1"/>
  <c r="C1451" i="2"/>
  <c r="D1451" i="2"/>
  <c r="E1451" i="2"/>
  <c r="G1451" i="2" s="1"/>
  <c r="B1452" i="2"/>
  <c r="A1452" i="2" s="1"/>
  <c r="C1452" i="2"/>
  <c r="D1452" i="2"/>
  <c r="E1452" i="2"/>
  <c r="G1452" i="2" s="1"/>
  <c r="B1453" i="2"/>
  <c r="A1453" i="2" s="1"/>
  <c r="C1453" i="2"/>
  <c r="D1453" i="2"/>
  <c r="E1453" i="2"/>
  <c r="G1453" i="2" s="1"/>
  <c r="B1454" i="2"/>
  <c r="A1454" i="2" s="1"/>
  <c r="C1454" i="2"/>
  <c r="D1454" i="2"/>
  <c r="E1454" i="2"/>
  <c r="G1454" i="2" s="1"/>
  <c r="B1455" i="2"/>
  <c r="A1455" i="2" s="1"/>
  <c r="C1455" i="2"/>
  <c r="D1455" i="2"/>
  <c r="E1455" i="2"/>
  <c r="G1455" i="2" s="1"/>
  <c r="B1456" i="2"/>
  <c r="A1456" i="2" s="1"/>
  <c r="C1456" i="2"/>
  <c r="D1456" i="2"/>
  <c r="E1456" i="2"/>
  <c r="G1456" i="2" s="1"/>
  <c r="B1457" i="2"/>
  <c r="A1457" i="2" s="1"/>
  <c r="C1457" i="2"/>
  <c r="D1457" i="2"/>
  <c r="E1457" i="2"/>
  <c r="G1457" i="2" s="1"/>
  <c r="B1458" i="2"/>
  <c r="A1458" i="2" s="1"/>
  <c r="C1458" i="2"/>
  <c r="D1458" i="2"/>
  <c r="E1458" i="2"/>
  <c r="G1458" i="2" s="1"/>
  <c r="B1459" i="2"/>
  <c r="A1459" i="2" s="1"/>
  <c r="C1459" i="2"/>
  <c r="D1459" i="2"/>
  <c r="E1459" i="2"/>
  <c r="G1459" i="2" s="1"/>
  <c r="B1460" i="2"/>
  <c r="A1460" i="2" s="1"/>
  <c r="C1460" i="2"/>
  <c r="D1460" i="2"/>
  <c r="E1460" i="2"/>
  <c r="G1460" i="2" s="1"/>
  <c r="B1461" i="2"/>
  <c r="A1461" i="2" s="1"/>
  <c r="C1461" i="2"/>
  <c r="D1461" i="2"/>
  <c r="E1461" i="2"/>
  <c r="G1461" i="2" s="1"/>
  <c r="B1462" i="2"/>
  <c r="A1462" i="2" s="1"/>
  <c r="C1462" i="2"/>
  <c r="D1462" i="2"/>
  <c r="E1462" i="2"/>
  <c r="G1462" i="2" s="1"/>
  <c r="B1463" i="2"/>
  <c r="A1463" i="2" s="1"/>
  <c r="C1463" i="2"/>
  <c r="D1463" i="2"/>
  <c r="E1463" i="2"/>
  <c r="G1463" i="2" s="1"/>
  <c r="B1464" i="2"/>
  <c r="A1464" i="2" s="1"/>
  <c r="C1464" i="2"/>
  <c r="D1464" i="2"/>
  <c r="E1464" i="2"/>
  <c r="G1464" i="2" s="1"/>
  <c r="B1465" i="2"/>
  <c r="A1465" i="2" s="1"/>
  <c r="C1465" i="2"/>
  <c r="D1465" i="2"/>
  <c r="E1465" i="2"/>
  <c r="G1465" i="2" s="1"/>
  <c r="B1466" i="2"/>
  <c r="A1466" i="2" s="1"/>
  <c r="C1466" i="2"/>
  <c r="D1466" i="2"/>
  <c r="E1466" i="2"/>
  <c r="G1466" i="2" s="1"/>
  <c r="B1467" i="2"/>
  <c r="A1467" i="2" s="1"/>
  <c r="C1467" i="2"/>
  <c r="D1467" i="2"/>
  <c r="E1467" i="2"/>
  <c r="G1467" i="2" s="1"/>
  <c r="B1468" i="2"/>
  <c r="A1468" i="2" s="1"/>
  <c r="C1468" i="2"/>
  <c r="D1468" i="2"/>
  <c r="E1468" i="2"/>
  <c r="G1468" i="2" s="1"/>
  <c r="B1469" i="2"/>
  <c r="A1469" i="2" s="1"/>
  <c r="C1469" i="2"/>
  <c r="D1469" i="2"/>
  <c r="E1469" i="2"/>
  <c r="G1469" i="2" s="1"/>
  <c r="B1470" i="2"/>
  <c r="A1470" i="2" s="1"/>
  <c r="C1470" i="2"/>
  <c r="D1470" i="2"/>
  <c r="E1470" i="2"/>
  <c r="G1470" i="2" s="1"/>
  <c r="B1471" i="2"/>
  <c r="A1471" i="2" s="1"/>
  <c r="C1471" i="2"/>
  <c r="D1471" i="2"/>
  <c r="E1471" i="2"/>
  <c r="G1471" i="2" s="1"/>
  <c r="B1472" i="2"/>
  <c r="A1472" i="2" s="1"/>
  <c r="C1472" i="2"/>
  <c r="D1472" i="2"/>
  <c r="E1472" i="2"/>
  <c r="G1472" i="2" s="1"/>
  <c r="B1473" i="2"/>
  <c r="A1473" i="2" s="1"/>
  <c r="C1473" i="2"/>
  <c r="D1473" i="2"/>
  <c r="E1473" i="2"/>
  <c r="G1473" i="2" s="1"/>
  <c r="B1474" i="2"/>
  <c r="A1474" i="2" s="1"/>
  <c r="C1474" i="2"/>
  <c r="D1474" i="2"/>
  <c r="E1474" i="2"/>
  <c r="G1474" i="2" s="1"/>
  <c r="B1475" i="2"/>
  <c r="A1475" i="2" s="1"/>
  <c r="C1475" i="2"/>
  <c r="D1475" i="2"/>
  <c r="E1475" i="2"/>
  <c r="G1475" i="2" s="1"/>
  <c r="B1476" i="2"/>
  <c r="A1476" i="2" s="1"/>
  <c r="C1476" i="2"/>
  <c r="D1476" i="2"/>
  <c r="E1476" i="2"/>
  <c r="G1476" i="2" s="1"/>
  <c r="B1477" i="2"/>
  <c r="A1477" i="2" s="1"/>
  <c r="C1477" i="2"/>
  <c r="D1477" i="2"/>
  <c r="E1477" i="2"/>
  <c r="G1477" i="2" s="1"/>
  <c r="B1478" i="2"/>
  <c r="A1478" i="2" s="1"/>
  <c r="C1478" i="2"/>
  <c r="D1478" i="2"/>
  <c r="E1478" i="2"/>
  <c r="G1478" i="2" s="1"/>
  <c r="B1479" i="2"/>
  <c r="A1479" i="2" s="1"/>
  <c r="C1479" i="2"/>
  <c r="D1479" i="2"/>
  <c r="E1479" i="2"/>
  <c r="G1479" i="2" s="1"/>
  <c r="B1480" i="2"/>
  <c r="A1480" i="2" s="1"/>
  <c r="C1480" i="2"/>
  <c r="D1480" i="2"/>
  <c r="E1480" i="2"/>
  <c r="G1480" i="2" s="1"/>
  <c r="B1481" i="2"/>
  <c r="A1481" i="2" s="1"/>
  <c r="C1481" i="2"/>
  <c r="D1481" i="2"/>
  <c r="E1481" i="2"/>
  <c r="G1481" i="2" s="1"/>
  <c r="B1482" i="2"/>
  <c r="A1482" i="2" s="1"/>
  <c r="C1482" i="2"/>
  <c r="D1482" i="2"/>
  <c r="E1482" i="2"/>
  <c r="G1482" i="2" s="1"/>
  <c r="B1483" i="2"/>
  <c r="A1483" i="2" s="1"/>
  <c r="C1483" i="2"/>
  <c r="D1483" i="2"/>
  <c r="E1483" i="2"/>
  <c r="G1483" i="2" s="1"/>
  <c r="B1484" i="2"/>
  <c r="A1484" i="2" s="1"/>
  <c r="C1484" i="2"/>
  <c r="D1484" i="2"/>
  <c r="E1484" i="2"/>
  <c r="G1484" i="2" s="1"/>
  <c r="B1485" i="2"/>
  <c r="A1485" i="2" s="1"/>
  <c r="C1485" i="2"/>
  <c r="D1485" i="2"/>
  <c r="E1485" i="2"/>
  <c r="G1485" i="2" s="1"/>
  <c r="B1486" i="2"/>
  <c r="A1486" i="2" s="1"/>
  <c r="C1486" i="2"/>
  <c r="D1486" i="2"/>
  <c r="E1486" i="2"/>
  <c r="G1486" i="2" s="1"/>
  <c r="B1487" i="2"/>
  <c r="A1487" i="2" s="1"/>
  <c r="C1487" i="2"/>
  <c r="D1487" i="2"/>
  <c r="E1487" i="2"/>
  <c r="G1487" i="2" s="1"/>
  <c r="B1488" i="2"/>
  <c r="A1488" i="2" s="1"/>
  <c r="C1488" i="2"/>
  <c r="D1488" i="2"/>
  <c r="E1488" i="2"/>
  <c r="G1488" i="2" s="1"/>
  <c r="B1489" i="2"/>
  <c r="A1489" i="2" s="1"/>
  <c r="C1489" i="2"/>
  <c r="D1489" i="2"/>
  <c r="E1489" i="2"/>
  <c r="G1489" i="2" s="1"/>
  <c r="B1490" i="2"/>
  <c r="A1490" i="2" s="1"/>
  <c r="C1490" i="2"/>
  <c r="D1490" i="2"/>
  <c r="E1490" i="2"/>
  <c r="G1490" i="2" s="1"/>
  <c r="B1491" i="2"/>
  <c r="A1491" i="2" s="1"/>
  <c r="C1491" i="2"/>
  <c r="D1491" i="2"/>
  <c r="E1491" i="2"/>
  <c r="G1491" i="2" s="1"/>
  <c r="B1492" i="2"/>
  <c r="A1492" i="2" s="1"/>
  <c r="C1492" i="2"/>
  <c r="D1492" i="2"/>
  <c r="E1492" i="2"/>
  <c r="G1492" i="2" s="1"/>
  <c r="B1493" i="2"/>
  <c r="A1493" i="2" s="1"/>
  <c r="C1493" i="2"/>
  <c r="D1493" i="2"/>
  <c r="E1493" i="2"/>
  <c r="G1493" i="2" s="1"/>
  <c r="B1494" i="2"/>
  <c r="A1494" i="2" s="1"/>
  <c r="C1494" i="2"/>
  <c r="D1494" i="2"/>
  <c r="E1494" i="2"/>
  <c r="G1494" i="2" s="1"/>
  <c r="B1495" i="2"/>
  <c r="A1495" i="2" s="1"/>
  <c r="C1495" i="2"/>
  <c r="D1495" i="2"/>
  <c r="E1495" i="2"/>
  <c r="G1495" i="2" s="1"/>
  <c r="B1496" i="2"/>
  <c r="A1496" i="2" s="1"/>
  <c r="C1496" i="2"/>
  <c r="D1496" i="2"/>
  <c r="E1496" i="2"/>
  <c r="G1496" i="2" s="1"/>
  <c r="B1497" i="2"/>
  <c r="A1497" i="2" s="1"/>
  <c r="C1497" i="2"/>
  <c r="D1497" i="2"/>
  <c r="E1497" i="2"/>
  <c r="G1497" i="2" s="1"/>
  <c r="B1498" i="2"/>
  <c r="A1498" i="2" s="1"/>
  <c r="C1498" i="2"/>
  <c r="D1498" i="2"/>
  <c r="E1498" i="2"/>
  <c r="G1498" i="2" s="1"/>
  <c r="B1499" i="2"/>
  <c r="A1499" i="2" s="1"/>
  <c r="C1499" i="2"/>
  <c r="D1499" i="2"/>
  <c r="E1499" i="2"/>
  <c r="G1499" i="2" s="1"/>
  <c r="B1500" i="2"/>
  <c r="A1500" i="2" s="1"/>
  <c r="C1500" i="2"/>
  <c r="D1500" i="2"/>
  <c r="E1500" i="2"/>
  <c r="G1500" i="2" s="1"/>
  <c r="E13" i="2"/>
  <c r="G13" i="2" s="1"/>
  <c r="D13" i="2"/>
  <c r="C13" i="2"/>
  <c r="B13" i="2"/>
  <c r="A13" i="2" s="1"/>
  <c r="L1476" i="4"/>
  <c r="A1476" i="4"/>
  <c r="L1475" i="4"/>
  <c r="A1475" i="4"/>
  <c r="L1474" i="4"/>
  <c r="A1474" i="4"/>
  <c r="L1473" i="4"/>
  <c r="A1473" i="4"/>
  <c r="L1480" i="4"/>
  <c r="A1480" i="4"/>
  <c r="L1479" i="4"/>
  <c r="A1479" i="4"/>
  <c r="L1478" i="4"/>
  <c r="A1478" i="4"/>
  <c r="L1477" i="4"/>
  <c r="A1477" i="4"/>
  <c r="L1484" i="4"/>
  <c r="A1484" i="4"/>
  <c r="L1483" i="4"/>
  <c r="A1483" i="4"/>
  <c r="L1482" i="4"/>
  <c r="A1482" i="4"/>
  <c r="L1481" i="4"/>
  <c r="A1481" i="4"/>
  <c r="L1488" i="4"/>
  <c r="A1488" i="4"/>
  <c r="L1487" i="4"/>
  <c r="A1487" i="4"/>
  <c r="L1486" i="4"/>
  <c r="A1486" i="4"/>
  <c r="L1485" i="4"/>
  <c r="A1485" i="4"/>
  <c r="L1492" i="4"/>
  <c r="A1492" i="4"/>
  <c r="L1491" i="4"/>
  <c r="A1491" i="4"/>
  <c r="L1490" i="4"/>
  <c r="A1490" i="4"/>
  <c r="L1489" i="4"/>
  <c r="A1489" i="4"/>
  <c r="L1496" i="4"/>
  <c r="A1496" i="4"/>
  <c r="L1495" i="4"/>
  <c r="A1495" i="4"/>
  <c r="L1494" i="4"/>
  <c r="A1494" i="4"/>
  <c r="L1493" i="4"/>
  <c r="A1493" i="4"/>
  <c r="L500" i="4"/>
  <c r="A500" i="4"/>
  <c r="L499" i="4"/>
  <c r="A499" i="4"/>
  <c r="L498" i="4"/>
  <c r="A498" i="4"/>
  <c r="L497" i="4"/>
  <c r="A497" i="4"/>
  <c r="L496" i="4"/>
  <c r="A496" i="4"/>
  <c r="L495" i="4"/>
  <c r="A495" i="4"/>
  <c r="L494" i="4"/>
  <c r="A494" i="4"/>
  <c r="L493" i="4"/>
  <c r="A493" i="4"/>
  <c r="L492" i="4"/>
  <c r="A492" i="4"/>
  <c r="L491" i="4"/>
  <c r="A491" i="4"/>
  <c r="L490" i="4"/>
  <c r="A490" i="4"/>
  <c r="L489" i="4"/>
  <c r="A489" i="4"/>
  <c r="L488" i="4"/>
  <c r="A488" i="4"/>
  <c r="L487" i="4"/>
  <c r="A487" i="4"/>
  <c r="L486" i="4"/>
  <c r="A486" i="4"/>
  <c r="L485" i="4"/>
  <c r="A485" i="4"/>
  <c r="L484" i="4"/>
  <c r="A484" i="4"/>
  <c r="L483" i="4"/>
  <c r="A483" i="4"/>
  <c r="L482" i="4"/>
  <c r="A482" i="4"/>
  <c r="L481" i="4"/>
  <c r="A481" i="4"/>
  <c r="L480" i="4"/>
  <c r="A480" i="4"/>
  <c r="L479" i="4"/>
  <c r="A479" i="4"/>
  <c r="L478" i="4"/>
  <c r="A478" i="4"/>
  <c r="L477" i="4"/>
  <c r="A477" i="4"/>
  <c r="L476" i="4"/>
  <c r="A476" i="4"/>
  <c r="L475" i="4"/>
  <c r="A475" i="4"/>
  <c r="L474" i="4"/>
  <c r="A474" i="4"/>
  <c r="L473" i="4"/>
  <c r="A473" i="4"/>
  <c r="L472" i="4"/>
  <c r="A472" i="4"/>
  <c r="L471" i="4"/>
  <c r="A471" i="4"/>
  <c r="L470" i="4"/>
  <c r="A470" i="4"/>
  <c r="L469" i="4"/>
  <c r="A469" i="4"/>
  <c r="L468" i="4"/>
  <c r="A468" i="4"/>
  <c r="L467" i="4"/>
  <c r="A467" i="4"/>
  <c r="L466" i="4"/>
  <c r="A466" i="4"/>
  <c r="L465" i="4"/>
  <c r="A465" i="4"/>
  <c r="L464" i="4"/>
  <c r="A464" i="4"/>
  <c r="L463" i="4"/>
  <c r="A463" i="4"/>
  <c r="L462" i="4"/>
  <c r="A462" i="4"/>
  <c r="L461" i="4"/>
  <c r="A461" i="4"/>
  <c r="L460" i="4"/>
  <c r="A460" i="4"/>
  <c r="L459" i="4"/>
  <c r="A459" i="4"/>
  <c r="L458" i="4"/>
  <c r="A458" i="4"/>
  <c r="L457" i="4"/>
  <c r="A457" i="4"/>
  <c r="L456" i="4"/>
  <c r="A456" i="4"/>
  <c r="L455" i="4"/>
  <c r="A455" i="4"/>
  <c r="L454" i="4"/>
  <c r="A454" i="4"/>
  <c r="L453" i="4"/>
  <c r="A453" i="4"/>
  <c r="L452" i="4"/>
  <c r="A452" i="4"/>
  <c r="L451" i="4"/>
  <c r="A451" i="4"/>
  <c r="L450" i="4"/>
  <c r="A450" i="4"/>
  <c r="L449" i="4"/>
  <c r="A449" i="4"/>
  <c r="L448" i="4"/>
  <c r="A448" i="4"/>
  <c r="L447" i="4"/>
  <c r="A447" i="4"/>
  <c r="L446" i="4"/>
  <c r="A446" i="4"/>
  <c r="L445" i="4"/>
  <c r="A445" i="4"/>
  <c r="L444" i="4"/>
  <c r="A444" i="4"/>
  <c r="L443" i="4"/>
  <c r="A443" i="4"/>
  <c r="L442" i="4"/>
  <c r="A442" i="4"/>
  <c r="L441" i="4"/>
  <c r="A441" i="4"/>
  <c r="L440" i="4"/>
  <c r="A440" i="4"/>
  <c r="L439" i="4"/>
  <c r="A439" i="4"/>
  <c r="L438" i="4"/>
  <c r="A438" i="4"/>
  <c r="L437" i="4"/>
  <c r="A437" i="4"/>
  <c r="L436" i="4"/>
  <c r="A436" i="4"/>
  <c r="L435" i="4"/>
  <c r="A435" i="4"/>
  <c r="L434" i="4"/>
  <c r="A434" i="4"/>
  <c r="L433" i="4"/>
  <c r="A433" i="4"/>
  <c r="L432" i="4"/>
  <c r="A432" i="4"/>
  <c r="L431" i="4"/>
  <c r="A431" i="4"/>
  <c r="L430" i="4"/>
  <c r="A430" i="4"/>
  <c r="L429" i="4"/>
  <c r="A429" i="4"/>
  <c r="L428" i="4"/>
  <c r="A428" i="4"/>
  <c r="L427" i="4"/>
  <c r="A427" i="4"/>
  <c r="L426" i="4"/>
  <c r="A426" i="4"/>
  <c r="L425" i="4"/>
  <c r="A425" i="4"/>
  <c r="L424" i="4"/>
  <c r="A424" i="4"/>
  <c r="L423" i="4"/>
  <c r="A423" i="4"/>
  <c r="L422" i="4"/>
  <c r="A422" i="4"/>
  <c r="L421" i="4"/>
  <c r="A421" i="4"/>
  <c r="L420" i="4"/>
  <c r="A420" i="4"/>
  <c r="L419" i="4"/>
  <c r="A419" i="4"/>
  <c r="L418" i="4"/>
  <c r="A418" i="4"/>
  <c r="L417" i="4"/>
  <c r="A417" i="4"/>
  <c r="L416" i="4"/>
  <c r="A416" i="4"/>
  <c r="L415" i="4"/>
  <c r="A415" i="4"/>
  <c r="L414" i="4"/>
  <c r="A414" i="4"/>
  <c r="L413" i="4"/>
  <c r="A413" i="4"/>
  <c r="L412" i="4"/>
  <c r="A412" i="4"/>
  <c r="L411" i="4"/>
  <c r="A411" i="4"/>
  <c r="L410" i="4"/>
  <c r="A410" i="4"/>
  <c r="L409" i="4"/>
  <c r="A409" i="4"/>
  <c r="L408" i="4"/>
  <c r="A408" i="4"/>
  <c r="L407" i="4"/>
  <c r="A407" i="4"/>
  <c r="L406" i="4"/>
  <c r="A406" i="4"/>
  <c r="L405" i="4"/>
  <c r="A405" i="4"/>
  <c r="L404" i="4"/>
  <c r="A404" i="4"/>
  <c r="L403" i="4"/>
  <c r="A403" i="4"/>
  <c r="L402" i="4"/>
  <c r="A402" i="4"/>
  <c r="L401" i="4"/>
  <c r="A401" i="4"/>
  <c r="L400" i="4"/>
  <c r="A400" i="4"/>
  <c r="L399" i="4"/>
  <c r="A399" i="4"/>
  <c r="L398" i="4"/>
  <c r="A398" i="4"/>
  <c r="L397" i="4"/>
  <c r="A397" i="4"/>
  <c r="L396" i="4"/>
  <c r="A396" i="4"/>
  <c r="L395" i="4"/>
  <c r="A395" i="4"/>
  <c r="L394" i="4"/>
  <c r="A394" i="4"/>
  <c r="L393" i="4"/>
  <c r="A393" i="4"/>
  <c r="L392" i="4"/>
  <c r="A392" i="4"/>
  <c r="L391" i="4"/>
  <c r="A391" i="4"/>
  <c r="L390" i="4"/>
  <c r="A390" i="4"/>
  <c r="L389" i="4"/>
  <c r="A389" i="4"/>
  <c r="L388" i="4"/>
  <c r="A388" i="4"/>
  <c r="L387" i="4"/>
  <c r="A387" i="4"/>
  <c r="L386" i="4"/>
  <c r="A386" i="4"/>
  <c r="L385" i="4"/>
  <c r="A385" i="4"/>
  <c r="L384" i="4"/>
  <c r="A384" i="4"/>
  <c r="L383" i="4"/>
  <c r="A383" i="4"/>
  <c r="L382" i="4"/>
  <c r="A382" i="4"/>
  <c r="L381" i="4"/>
  <c r="A381" i="4"/>
  <c r="L380" i="4"/>
  <c r="A380" i="4"/>
  <c r="L379" i="4"/>
  <c r="A379" i="4"/>
  <c r="L378" i="4"/>
  <c r="A378" i="4"/>
  <c r="L377" i="4"/>
  <c r="A377" i="4"/>
  <c r="L376" i="4"/>
  <c r="A376" i="4"/>
  <c r="L375" i="4"/>
  <c r="A375" i="4"/>
  <c r="L374" i="4"/>
  <c r="A374" i="4"/>
  <c r="L373" i="4"/>
  <c r="A373" i="4"/>
  <c r="L372" i="4"/>
  <c r="A372" i="4"/>
  <c r="L371" i="4"/>
  <c r="A371" i="4"/>
  <c r="L370" i="4"/>
  <c r="A370" i="4"/>
  <c r="L369" i="4"/>
  <c r="A369" i="4"/>
  <c r="L368" i="4"/>
  <c r="A368" i="4"/>
  <c r="L367" i="4"/>
  <c r="A367" i="4"/>
  <c r="L366" i="4"/>
  <c r="A366" i="4"/>
  <c r="L365" i="4"/>
  <c r="A365" i="4"/>
  <c r="L364" i="4"/>
  <c r="A364" i="4"/>
  <c r="L363" i="4"/>
  <c r="A363" i="4"/>
  <c r="L362" i="4"/>
  <c r="A362" i="4"/>
  <c r="L361" i="4"/>
  <c r="A361" i="4"/>
  <c r="L360" i="4"/>
  <c r="A360" i="4"/>
  <c r="L359" i="4"/>
  <c r="A359" i="4"/>
  <c r="L358" i="4"/>
  <c r="A358" i="4"/>
  <c r="L357" i="4"/>
  <c r="A357" i="4"/>
  <c r="L356" i="4"/>
  <c r="A356" i="4"/>
  <c r="L355" i="4"/>
  <c r="A355" i="4"/>
  <c r="L354" i="4"/>
  <c r="A354" i="4"/>
  <c r="L353" i="4"/>
  <c r="A353" i="4"/>
  <c r="L352" i="4"/>
  <c r="A352" i="4"/>
  <c r="L351" i="4"/>
  <c r="A351" i="4"/>
  <c r="L350" i="4"/>
  <c r="A350" i="4"/>
  <c r="L349" i="4"/>
  <c r="A349" i="4"/>
  <c r="L348" i="4"/>
  <c r="A348" i="4"/>
  <c r="L347" i="4"/>
  <c r="A347" i="4"/>
  <c r="L346" i="4"/>
  <c r="A346" i="4"/>
  <c r="L345" i="4"/>
  <c r="A345" i="4"/>
  <c r="L344" i="4"/>
  <c r="A344" i="4"/>
  <c r="L343" i="4"/>
  <c r="A343" i="4"/>
  <c r="L342" i="4"/>
  <c r="A342" i="4"/>
  <c r="L341" i="4"/>
  <c r="A341" i="4"/>
  <c r="L340" i="4"/>
  <c r="A340" i="4"/>
  <c r="L339" i="4"/>
  <c r="A339" i="4"/>
  <c r="L338" i="4"/>
  <c r="A338" i="4"/>
  <c r="L337" i="4"/>
  <c r="A337" i="4"/>
  <c r="L336" i="4"/>
  <c r="A336" i="4"/>
  <c r="L335" i="4"/>
  <c r="A335" i="4"/>
  <c r="L334" i="4"/>
  <c r="A334" i="4"/>
  <c r="L333" i="4"/>
  <c r="A333" i="4"/>
  <c r="L332" i="4"/>
  <c r="A332" i="4"/>
  <c r="L331" i="4"/>
  <c r="A331" i="4"/>
  <c r="L330" i="4"/>
  <c r="A330" i="4"/>
  <c r="L329" i="4"/>
  <c r="A329" i="4"/>
  <c r="L328" i="4"/>
  <c r="A328" i="4"/>
  <c r="L327" i="4"/>
  <c r="A327" i="4"/>
  <c r="L326" i="4"/>
  <c r="A326" i="4"/>
  <c r="L325" i="4"/>
  <c r="A325" i="4"/>
  <c r="L324" i="4"/>
  <c r="A324" i="4"/>
  <c r="L323" i="4"/>
  <c r="A323" i="4"/>
  <c r="L322" i="4"/>
  <c r="A322" i="4"/>
  <c r="L321" i="4"/>
  <c r="A321" i="4"/>
  <c r="L320" i="4"/>
  <c r="A320" i="4"/>
  <c r="L319" i="4"/>
  <c r="A319" i="4"/>
  <c r="L318" i="4"/>
  <c r="A318" i="4"/>
  <c r="L317" i="4"/>
  <c r="A317" i="4"/>
  <c r="L316" i="4"/>
  <c r="A316" i="4"/>
  <c r="L315" i="4"/>
  <c r="A315" i="4"/>
  <c r="L314" i="4"/>
  <c r="A314" i="4"/>
  <c r="L313" i="4"/>
  <c r="A313" i="4"/>
  <c r="L312" i="4"/>
  <c r="A312" i="4"/>
  <c r="L311" i="4"/>
  <c r="A311" i="4"/>
  <c r="L310" i="4"/>
  <c r="A310" i="4"/>
  <c r="L309" i="4"/>
  <c r="A309" i="4"/>
  <c r="L308" i="4"/>
  <c r="A308" i="4"/>
  <c r="L307" i="4"/>
  <c r="A307" i="4"/>
  <c r="L306" i="4"/>
  <c r="A306" i="4"/>
  <c r="L305" i="4"/>
  <c r="A305" i="4"/>
  <c r="L304" i="4"/>
  <c r="A304" i="4"/>
  <c r="L303" i="4"/>
  <c r="A303" i="4"/>
  <c r="L302" i="4"/>
  <c r="A302" i="4"/>
  <c r="L301" i="4"/>
  <c r="A301" i="4"/>
  <c r="L300" i="4"/>
  <c r="A300" i="4"/>
  <c r="L299" i="4"/>
  <c r="A299" i="4"/>
  <c r="L298" i="4"/>
  <c r="A298" i="4"/>
  <c r="L297" i="4"/>
  <c r="A297" i="4"/>
  <c r="L296" i="4"/>
  <c r="A296" i="4"/>
  <c r="L295" i="4"/>
  <c r="A295" i="4"/>
  <c r="L294" i="4"/>
  <c r="A294" i="4"/>
  <c r="L293" i="4"/>
  <c r="A293" i="4"/>
  <c r="L292" i="4"/>
  <c r="A292" i="4"/>
  <c r="L291" i="4"/>
  <c r="A291" i="4"/>
  <c r="L290" i="4"/>
  <c r="A290" i="4"/>
  <c r="L289" i="4"/>
  <c r="A289" i="4"/>
  <c r="L288" i="4"/>
  <c r="A288" i="4"/>
  <c r="L287" i="4"/>
  <c r="A287" i="4"/>
  <c r="L286" i="4"/>
  <c r="A286" i="4"/>
  <c r="L285" i="4"/>
  <c r="A285" i="4"/>
  <c r="L284" i="4"/>
  <c r="A284" i="4"/>
  <c r="L283" i="4"/>
  <c r="A283" i="4"/>
  <c r="L282" i="4"/>
  <c r="A282" i="4"/>
  <c r="L281" i="4"/>
  <c r="A281" i="4"/>
  <c r="L280" i="4"/>
  <c r="A280" i="4"/>
  <c r="L279" i="4"/>
  <c r="A279" i="4"/>
  <c r="L278" i="4"/>
  <c r="A278" i="4"/>
  <c r="L277" i="4"/>
  <c r="A277" i="4"/>
  <c r="L276" i="4"/>
  <c r="A276" i="4"/>
  <c r="L275" i="4"/>
  <c r="A275" i="4"/>
  <c r="L274" i="4"/>
  <c r="A274" i="4"/>
  <c r="L273" i="4"/>
  <c r="A273" i="4"/>
  <c r="L272" i="4"/>
  <c r="A272" i="4"/>
  <c r="L271" i="4"/>
  <c r="A271" i="4"/>
  <c r="L270" i="4"/>
  <c r="A270" i="4"/>
  <c r="L269" i="4"/>
  <c r="A269" i="4"/>
  <c r="L268" i="4"/>
  <c r="A268" i="4"/>
  <c r="L267" i="4"/>
  <c r="A267" i="4"/>
  <c r="L266" i="4"/>
  <c r="A266" i="4"/>
  <c r="L265" i="4"/>
  <c r="A265" i="4"/>
  <c r="L264" i="4"/>
  <c r="A264" i="4"/>
  <c r="L263" i="4"/>
  <c r="A263" i="4"/>
  <c r="L262" i="4"/>
  <c r="A262" i="4"/>
  <c r="L261" i="4"/>
  <c r="A261" i="4"/>
  <c r="L260" i="4"/>
  <c r="A260" i="4"/>
  <c r="L259" i="4"/>
  <c r="A259" i="4"/>
  <c r="L258" i="4"/>
  <c r="A258" i="4"/>
  <c r="L257" i="4"/>
  <c r="A257" i="4"/>
  <c r="L256" i="4"/>
  <c r="A256" i="4"/>
  <c r="L255" i="4"/>
  <c r="A255" i="4"/>
  <c r="L254" i="4"/>
  <c r="A254" i="4"/>
  <c r="L253" i="4"/>
  <c r="A253" i="4"/>
  <c r="L252" i="4"/>
  <c r="A252" i="4"/>
  <c r="L251" i="4"/>
  <c r="A251" i="4"/>
  <c r="L250" i="4"/>
  <c r="A250" i="4"/>
  <c r="L249" i="4"/>
  <c r="A249" i="4"/>
  <c r="L248" i="4"/>
  <c r="A248" i="4"/>
  <c r="L247" i="4"/>
  <c r="A247" i="4"/>
  <c r="L246" i="4"/>
  <c r="A246" i="4"/>
  <c r="L245" i="4"/>
  <c r="A245" i="4"/>
  <c r="L244" i="4"/>
  <c r="A244" i="4"/>
  <c r="L243" i="4"/>
  <c r="A243" i="4"/>
  <c r="L242" i="4"/>
  <c r="A242" i="4"/>
  <c r="L241" i="4"/>
  <c r="A241" i="4"/>
  <c r="L240" i="4"/>
  <c r="A240" i="4"/>
  <c r="L239" i="4"/>
  <c r="A239" i="4"/>
  <c r="L238" i="4"/>
  <c r="A238" i="4"/>
  <c r="L237" i="4"/>
  <c r="A237" i="4"/>
  <c r="L236" i="4"/>
  <c r="A236" i="4"/>
  <c r="L235" i="4"/>
  <c r="A235" i="4"/>
  <c r="L234" i="4"/>
  <c r="A234" i="4"/>
  <c r="L233" i="4"/>
  <c r="A233" i="4"/>
  <c r="L232" i="4"/>
  <c r="A232" i="4"/>
  <c r="L231" i="4"/>
  <c r="A231" i="4"/>
  <c r="L230" i="4"/>
  <c r="A230" i="4"/>
  <c r="L229" i="4"/>
  <c r="A229" i="4"/>
  <c r="L228" i="4"/>
  <c r="A228" i="4"/>
  <c r="L227" i="4"/>
  <c r="A227" i="4"/>
  <c r="L226" i="4"/>
  <c r="A226" i="4"/>
  <c r="L225" i="4"/>
  <c r="A225" i="4"/>
  <c r="L224" i="4"/>
  <c r="A224" i="4"/>
  <c r="L223" i="4"/>
  <c r="A223" i="4"/>
  <c r="L222" i="4"/>
  <c r="A222" i="4"/>
  <c r="L221" i="4"/>
  <c r="A221" i="4"/>
  <c r="L220" i="4"/>
  <c r="A220" i="4"/>
  <c r="L219" i="4"/>
  <c r="A219" i="4"/>
  <c r="L218" i="4"/>
  <c r="A218" i="4"/>
  <c r="L217" i="4"/>
  <c r="A217" i="4"/>
  <c r="L216" i="4"/>
  <c r="A216" i="4"/>
  <c r="L215" i="4"/>
  <c r="A215" i="4"/>
  <c r="L214" i="4"/>
  <c r="A214" i="4"/>
  <c r="L213" i="4"/>
  <c r="A213" i="4"/>
  <c r="L212" i="4"/>
  <c r="A212" i="4"/>
  <c r="L211" i="4"/>
  <c r="A211" i="4"/>
  <c r="L210" i="4"/>
  <c r="A210" i="4"/>
  <c r="L209" i="4"/>
  <c r="A209" i="4"/>
  <c r="L208" i="4"/>
  <c r="A208" i="4"/>
  <c r="L207" i="4"/>
  <c r="A207" i="4"/>
  <c r="L206" i="4"/>
  <c r="A206" i="4"/>
  <c r="L205" i="4"/>
  <c r="A205" i="4"/>
  <c r="L204" i="4"/>
  <c r="A204" i="4"/>
  <c r="L203" i="4"/>
  <c r="A203" i="4"/>
  <c r="L202" i="4"/>
  <c r="A202" i="4"/>
  <c r="L201" i="4"/>
  <c r="A201" i="4"/>
  <c r="L200" i="4"/>
  <c r="A200" i="4"/>
  <c r="L199" i="4"/>
  <c r="A199" i="4"/>
  <c r="L198" i="4"/>
  <c r="A198" i="4"/>
  <c r="L197" i="4"/>
  <c r="A197" i="4"/>
  <c r="L196" i="4"/>
  <c r="A196" i="4"/>
  <c r="L195" i="4"/>
  <c r="A195" i="4"/>
  <c r="L194" i="4"/>
  <c r="A194" i="4"/>
  <c r="L193" i="4"/>
  <c r="A193" i="4"/>
  <c r="L192" i="4"/>
  <c r="A192" i="4"/>
  <c r="L191" i="4"/>
  <c r="A191" i="4"/>
  <c r="L190" i="4"/>
  <c r="A190" i="4"/>
  <c r="L189" i="4"/>
  <c r="A189" i="4"/>
  <c r="L188" i="4"/>
  <c r="A188" i="4"/>
  <c r="L187" i="4"/>
  <c r="A187" i="4"/>
  <c r="L186" i="4"/>
  <c r="A186" i="4"/>
  <c r="L185" i="4"/>
  <c r="A185" i="4"/>
  <c r="L184" i="4"/>
  <c r="A184" i="4"/>
  <c r="L183" i="4"/>
  <c r="A183" i="4"/>
  <c r="L182" i="4"/>
  <c r="A182" i="4"/>
  <c r="L181" i="4"/>
  <c r="A181" i="4"/>
  <c r="L180" i="4"/>
  <c r="A180" i="4"/>
  <c r="L179" i="4"/>
  <c r="A179" i="4"/>
  <c r="L178" i="4"/>
  <c r="A178" i="4"/>
  <c r="L177" i="4"/>
  <c r="A177" i="4"/>
  <c r="L176" i="4"/>
  <c r="A176" i="4"/>
  <c r="L175" i="4"/>
  <c r="A175" i="4"/>
  <c r="L174" i="4"/>
  <c r="A174" i="4"/>
  <c r="L173" i="4"/>
  <c r="A173" i="4"/>
  <c r="L172" i="4"/>
  <c r="A172" i="4"/>
  <c r="L171" i="4"/>
  <c r="A171" i="4"/>
  <c r="L170" i="4"/>
  <c r="A170" i="4"/>
  <c r="L169" i="4"/>
  <c r="A169" i="4"/>
  <c r="L168" i="4"/>
  <c r="A168" i="4"/>
  <c r="L167" i="4"/>
  <c r="A167" i="4"/>
  <c r="L166" i="4"/>
  <c r="A166" i="4"/>
  <c r="L165" i="4"/>
  <c r="A165" i="4"/>
  <c r="L164" i="4"/>
  <c r="A164" i="4"/>
  <c r="L163" i="4"/>
  <c r="A163" i="4"/>
  <c r="L162" i="4"/>
  <c r="A162" i="4"/>
  <c r="L161" i="4"/>
  <c r="A161" i="4"/>
  <c r="L160" i="4"/>
  <c r="A160" i="4"/>
  <c r="L159" i="4"/>
  <c r="A159" i="4"/>
  <c r="L158" i="4"/>
  <c r="A158" i="4"/>
  <c r="L157" i="4"/>
  <c r="A157" i="4"/>
  <c r="L156" i="4"/>
  <c r="A156" i="4"/>
  <c r="L155" i="4"/>
  <c r="A155" i="4"/>
  <c r="L154" i="4"/>
  <c r="A154" i="4"/>
  <c r="L153" i="4"/>
  <c r="A153" i="4"/>
  <c r="L152" i="4"/>
  <c r="A152" i="4"/>
  <c r="L151" i="4"/>
  <c r="A151" i="4"/>
  <c r="L150" i="4"/>
  <c r="A150" i="4"/>
  <c r="L149" i="4"/>
  <c r="A149" i="4"/>
  <c r="L148" i="4"/>
  <c r="A148" i="4"/>
  <c r="L147" i="4"/>
  <c r="A147" i="4"/>
  <c r="L146" i="4"/>
  <c r="A146" i="4"/>
  <c r="L145" i="4"/>
  <c r="A145" i="4"/>
  <c r="L144" i="4"/>
  <c r="A144" i="4"/>
  <c r="L143" i="4"/>
  <c r="A143" i="4"/>
  <c r="L142" i="4"/>
  <c r="A142" i="4"/>
  <c r="L141" i="4"/>
  <c r="A141" i="4"/>
  <c r="L140" i="4"/>
  <c r="A140" i="4"/>
  <c r="L139" i="4"/>
  <c r="A139" i="4"/>
  <c r="L138" i="4"/>
  <c r="A138" i="4"/>
  <c r="L137" i="4"/>
  <c r="A137" i="4"/>
  <c r="L136" i="4"/>
  <c r="A136" i="4"/>
  <c r="L135" i="4"/>
  <c r="A135" i="4"/>
  <c r="L134" i="4"/>
  <c r="A134" i="4"/>
  <c r="L133" i="4"/>
  <c r="A133" i="4"/>
  <c r="L132" i="4"/>
  <c r="A132" i="4"/>
  <c r="L131" i="4"/>
  <c r="A131" i="4"/>
  <c r="L130" i="4"/>
  <c r="A130" i="4"/>
  <c r="L129" i="4"/>
  <c r="A129" i="4"/>
  <c r="L128" i="4"/>
  <c r="A128" i="4"/>
  <c r="L127" i="4"/>
  <c r="A127" i="4"/>
  <c r="L126" i="4"/>
  <c r="A126" i="4"/>
  <c r="L125" i="4"/>
  <c r="A125" i="4"/>
  <c r="L124" i="4"/>
  <c r="A124" i="4"/>
  <c r="L123" i="4"/>
  <c r="A123" i="4"/>
  <c r="L122" i="4"/>
  <c r="A122" i="4"/>
  <c r="L121" i="4"/>
  <c r="A121" i="4"/>
  <c r="L120" i="4"/>
  <c r="A120" i="4"/>
  <c r="L119" i="4"/>
  <c r="A119" i="4"/>
  <c r="L118" i="4"/>
  <c r="A118" i="4"/>
  <c r="L117" i="4"/>
  <c r="A117" i="4"/>
  <c r="L116" i="4"/>
  <c r="A116" i="4"/>
  <c r="L115" i="4"/>
  <c r="A115" i="4"/>
  <c r="L114" i="4"/>
  <c r="A114" i="4"/>
  <c r="L113" i="4"/>
  <c r="A113" i="4"/>
  <c r="L112" i="4"/>
  <c r="A112" i="4"/>
  <c r="L111" i="4"/>
  <c r="A111" i="4"/>
  <c r="L110" i="4"/>
  <c r="A110" i="4"/>
  <c r="L109" i="4"/>
  <c r="A109" i="4"/>
  <c r="L108" i="4"/>
  <c r="A108" i="4"/>
  <c r="L107" i="4"/>
  <c r="A107" i="4"/>
  <c r="L106" i="4"/>
  <c r="A106" i="4"/>
  <c r="L105" i="4"/>
  <c r="A105" i="4"/>
  <c r="L104" i="4"/>
  <c r="A104" i="4"/>
  <c r="L103" i="4"/>
  <c r="A103" i="4"/>
  <c r="L102" i="4"/>
  <c r="A102" i="4"/>
  <c r="L101" i="4"/>
  <c r="A101" i="4"/>
  <c r="L100" i="4"/>
  <c r="A100" i="4"/>
  <c r="L99" i="4"/>
  <c r="A99" i="4"/>
  <c r="L98" i="4"/>
  <c r="A98" i="4"/>
  <c r="L97" i="4"/>
  <c r="A97" i="4"/>
  <c r="L96" i="4"/>
  <c r="A96" i="4"/>
  <c r="L95" i="4"/>
  <c r="A95" i="4"/>
  <c r="L94" i="4"/>
  <c r="A94" i="4"/>
  <c r="L93" i="4"/>
  <c r="A93" i="4"/>
  <c r="L92" i="4"/>
  <c r="A92" i="4"/>
  <c r="L91" i="4"/>
  <c r="A91" i="4"/>
  <c r="L90" i="4"/>
  <c r="A90" i="4"/>
  <c r="L89" i="4"/>
  <c r="A89" i="4"/>
  <c r="L88" i="4"/>
  <c r="A88" i="4"/>
  <c r="L87" i="4"/>
  <c r="A87" i="4"/>
  <c r="L86" i="4"/>
  <c r="A86" i="4"/>
  <c r="L85" i="4"/>
  <c r="A85" i="4"/>
  <c r="L84" i="4"/>
  <c r="A84" i="4"/>
  <c r="L83" i="4"/>
  <c r="A83" i="4"/>
  <c r="L82" i="4"/>
  <c r="A82" i="4"/>
  <c r="L81" i="4"/>
  <c r="A81" i="4"/>
  <c r="L80" i="4"/>
  <c r="A80" i="4"/>
  <c r="L79" i="4"/>
  <c r="A79" i="4"/>
  <c r="L78" i="4"/>
  <c r="A78" i="4"/>
  <c r="L77" i="4"/>
  <c r="A77" i="4"/>
  <c r="L76" i="4"/>
  <c r="A76" i="4"/>
  <c r="L75" i="4"/>
  <c r="A75" i="4"/>
  <c r="L74" i="4"/>
  <c r="A74" i="4"/>
  <c r="L73" i="4"/>
  <c r="A73" i="4"/>
  <c r="L72" i="4"/>
  <c r="A72" i="4"/>
  <c r="L71" i="4"/>
  <c r="A71" i="4"/>
  <c r="L70" i="4"/>
  <c r="A70" i="4"/>
  <c r="L69" i="4"/>
  <c r="A69" i="4"/>
  <c r="L68" i="4"/>
  <c r="A68" i="4"/>
  <c r="L67" i="4"/>
  <c r="A67" i="4"/>
  <c r="L66" i="4"/>
  <c r="A66" i="4"/>
  <c r="L65" i="4"/>
  <c r="A65" i="4"/>
  <c r="L64" i="4"/>
  <c r="A64" i="4"/>
  <c r="L63" i="4"/>
  <c r="A63" i="4"/>
  <c r="L62" i="4"/>
  <c r="A62" i="4"/>
  <c r="L61" i="4"/>
  <c r="A61" i="4"/>
  <c r="L60" i="4"/>
  <c r="A60" i="4"/>
  <c r="L59" i="4"/>
  <c r="A59" i="4"/>
  <c r="L58" i="4"/>
  <c r="A58" i="4"/>
  <c r="L57" i="4"/>
  <c r="A57" i="4"/>
  <c r="L56" i="4"/>
  <c r="A56" i="4"/>
  <c r="L55" i="4"/>
  <c r="A55" i="4"/>
  <c r="L54" i="4"/>
  <c r="A54" i="4"/>
  <c r="L53" i="4"/>
  <c r="A53" i="4"/>
  <c r="L52" i="4"/>
  <c r="A52" i="4"/>
  <c r="L51" i="4"/>
  <c r="A51" i="4"/>
  <c r="L50" i="4"/>
  <c r="A50" i="4"/>
  <c r="L49" i="4"/>
  <c r="A49" i="4"/>
  <c r="L48" i="4"/>
  <c r="A48" i="4"/>
  <c r="L47" i="4"/>
  <c r="A47" i="4"/>
  <c r="L46" i="4"/>
  <c r="A46" i="4"/>
  <c r="L45" i="4"/>
  <c r="A45" i="4"/>
  <c r="L44" i="4"/>
  <c r="A44" i="4"/>
  <c r="L43" i="4"/>
  <c r="A43" i="4"/>
  <c r="L42" i="4"/>
  <c r="A42" i="4"/>
  <c r="L41" i="4"/>
  <c r="A41" i="4"/>
  <c r="L40" i="4"/>
  <c r="A40" i="4"/>
  <c r="L39" i="4"/>
  <c r="A39" i="4"/>
  <c r="L38" i="4"/>
  <c r="A38" i="4"/>
  <c r="L37" i="4"/>
  <c r="A37" i="4"/>
  <c r="L36" i="4"/>
  <c r="A36" i="4"/>
  <c r="L35" i="4"/>
  <c r="A35" i="4"/>
  <c r="L34" i="4"/>
  <c r="A34" i="4"/>
  <c r="L33" i="4"/>
  <c r="A33" i="4"/>
  <c r="L32" i="4"/>
  <c r="A32" i="4"/>
  <c r="L31" i="4"/>
  <c r="A31" i="4"/>
  <c r="L30" i="4"/>
  <c r="A30" i="4"/>
  <c r="L29" i="4"/>
  <c r="A29" i="4"/>
  <c r="L28" i="4"/>
  <c r="A28" i="4"/>
  <c r="L27" i="4"/>
  <c r="A27" i="4"/>
  <c r="L26" i="4"/>
  <c r="A26" i="4"/>
  <c r="L25" i="4"/>
  <c r="A25" i="4"/>
  <c r="L24" i="4"/>
  <c r="A24" i="4"/>
  <c r="L23" i="4"/>
  <c r="A23" i="4"/>
  <c r="L22" i="4"/>
  <c r="A22" i="4"/>
  <c r="L21" i="4"/>
  <c r="A21" i="4"/>
  <c r="L20" i="4"/>
  <c r="A20" i="4"/>
  <c r="L19" i="4"/>
  <c r="A19" i="4"/>
  <c r="L18" i="4"/>
  <c r="A18" i="4"/>
  <c r="L17" i="4"/>
  <c r="A17" i="4"/>
  <c r="L16" i="4"/>
  <c r="A16" i="4"/>
  <c r="L15" i="4"/>
  <c r="A15" i="4"/>
  <c r="L14" i="4"/>
  <c r="L13" i="4"/>
  <c r="A13" i="4"/>
  <c r="L988" i="4"/>
  <c r="A988" i="4"/>
  <c r="L987" i="4"/>
  <c r="A987" i="4"/>
  <c r="L986" i="4"/>
  <c r="A986" i="4"/>
  <c r="L985" i="4"/>
  <c r="A985" i="4"/>
  <c r="L984" i="4"/>
  <c r="A984" i="4"/>
  <c r="L983" i="4"/>
  <c r="A983" i="4"/>
  <c r="L982" i="4"/>
  <c r="A982" i="4"/>
  <c r="L981" i="4"/>
  <c r="A981" i="4"/>
  <c r="L980" i="4"/>
  <c r="A980" i="4"/>
  <c r="L979" i="4"/>
  <c r="A979" i="4"/>
  <c r="L978" i="4"/>
  <c r="A978" i="4"/>
  <c r="L977" i="4"/>
  <c r="A977" i="4"/>
  <c r="L976" i="4"/>
  <c r="A976" i="4"/>
  <c r="L975" i="4"/>
  <c r="A975" i="4"/>
  <c r="L974" i="4"/>
  <c r="A974" i="4"/>
  <c r="L973" i="4"/>
  <c r="A973" i="4"/>
  <c r="L972" i="4"/>
  <c r="A972" i="4"/>
  <c r="L971" i="4"/>
  <c r="A971" i="4"/>
  <c r="L970" i="4"/>
  <c r="A970" i="4"/>
  <c r="L969" i="4"/>
  <c r="A969" i="4"/>
  <c r="L968" i="4"/>
  <c r="A968" i="4"/>
  <c r="L967" i="4"/>
  <c r="A967" i="4"/>
  <c r="L966" i="4"/>
  <c r="A966" i="4"/>
  <c r="L965" i="4"/>
  <c r="A965" i="4"/>
  <c r="L964" i="4"/>
  <c r="A964" i="4"/>
  <c r="L963" i="4"/>
  <c r="A963" i="4"/>
  <c r="L962" i="4"/>
  <c r="A962" i="4"/>
  <c r="L961" i="4"/>
  <c r="A961" i="4"/>
  <c r="L960" i="4"/>
  <c r="A960" i="4"/>
  <c r="L959" i="4"/>
  <c r="A959" i="4"/>
  <c r="L958" i="4"/>
  <c r="A958" i="4"/>
  <c r="L957" i="4"/>
  <c r="A957" i="4"/>
  <c r="L956" i="4"/>
  <c r="A956" i="4"/>
  <c r="L955" i="4"/>
  <c r="A955" i="4"/>
  <c r="L954" i="4"/>
  <c r="A954" i="4"/>
  <c r="L953" i="4"/>
  <c r="A953" i="4"/>
  <c r="L952" i="4"/>
  <c r="A952" i="4"/>
  <c r="L951" i="4"/>
  <c r="A951" i="4"/>
  <c r="L950" i="4"/>
  <c r="A950" i="4"/>
  <c r="L949" i="4"/>
  <c r="A949" i="4"/>
  <c r="L948" i="4"/>
  <c r="A948" i="4"/>
  <c r="L947" i="4"/>
  <c r="A947" i="4"/>
  <c r="L946" i="4"/>
  <c r="A946" i="4"/>
  <c r="L945" i="4"/>
  <c r="A945" i="4"/>
  <c r="L944" i="4"/>
  <c r="A944" i="4"/>
  <c r="L943" i="4"/>
  <c r="A943" i="4"/>
  <c r="L942" i="4"/>
  <c r="A942" i="4"/>
  <c r="L941" i="4"/>
  <c r="A941" i="4"/>
  <c r="L940" i="4"/>
  <c r="A940" i="4"/>
  <c r="L939" i="4"/>
  <c r="A939" i="4"/>
  <c r="L938" i="4"/>
  <c r="A938" i="4"/>
  <c r="L937" i="4"/>
  <c r="A937" i="4"/>
  <c r="L936" i="4"/>
  <c r="A936" i="4"/>
  <c r="L935" i="4"/>
  <c r="A935" i="4"/>
  <c r="L934" i="4"/>
  <c r="A934" i="4"/>
  <c r="L933" i="4"/>
  <c r="A933" i="4"/>
  <c r="L932" i="4"/>
  <c r="A932" i="4"/>
  <c r="L931" i="4"/>
  <c r="A931" i="4"/>
  <c r="L930" i="4"/>
  <c r="A930" i="4"/>
  <c r="L929" i="4"/>
  <c r="A929" i="4"/>
  <c r="L928" i="4"/>
  <c r="A928" i="4"/>
  <c r="L927" i="4"/>
  <c r="A927" i="4"/>
  <c r="L926" i="4"/>
  <c r="A926" i="4"/>
  <c r="L925" i="4"/>
  <c r="A925" i="4"/>
  <c r="L924" i="4"/>
  <c r="A924" i="4"/>
  <c r="L923" i="4"/>
  <c r="A923" i="4"/>
  <c r="L922" i="4"/>
  <c r="A922" i="4"/>
  <c r="L921" i="4"/>
  <c r="A921" i="4"/>
  <c r="L920" i="4"/>
  <c r="A920" i="4"/>
  <c r="L919" i="4"/>
  <c r="A919" i="4"/>
  <c r="L918" i="4"/>
  <c r="A918" i="4"/>
  <c r="L917" i="4"/>
  <c r="A917" i="4"/>
  <c r="L916" i="4"/>
  <c r="A916" i="4"/>
  <c r="L915" i="4"/>
  <c r="A915" i="4"/>
  <c r="L914" i="4"/>
  <c r="A914" i="4"/>
  <c r="L913" i="4"/>
  <c r="A913" i="4"/>
  <c r="L912" i="4"/>
  <c r="A912" i="4"/>
  <c r="L911" i="4"/>
  <c r="A911" i="4"/>
  <c r="L910" i="4"/>
  <c r="A910" i="4"/>
  <c r="L909" i="4"/>
  <c r="A909" i="4"/>
  <c r="L908" i="4"/>
  <c r="A908" i="4"/>
  <c r="L907" i="4"/>
  <c r="A907" i="4"/>
  <c r="L906" i="4"/>
  <c r="A906" i="4"/>
  <c r="L905" i="4"/>
  <c r="A905" i="4"/>
  <c r="L904" i="4"/>
  <c r="A904" i="4"/>
  <c r="L903" i="4"/>
  <c r="A903" i="4"/>
  <c r="L902" i="4"/>
  <c r="A902" i="4"/>
  <c r="L901" i="4"/>
  <c r="A901" i="4"/>
  <c r="L900" i="4"/>
  <c r="A900" i="4"/>
  <c r="L899" i="4"/>
  <c r="A899" i="4"/>
  <c r="L898" i="4"/>
  <c r="A898" i="4"/>
  <c r="L897" i="4"/>
  <c r="A897" i="4"/>
  <c r="L896" i="4"/>
  <c r="A896" i="4"/>
  <c r="L895" i="4"/>
  <c r="A895" i="4"/>
  <c r="L894" i="4"/>
  <c r="A894" i="4"/>
  <c r="L893" i="4"/>
  <c r="A893" i="4"/>
  <c r="L892" i="4"/>
  <c r="A892" i="4"/>
  <c r="L891" i="4"/>
  <c r="A891" i="4"/>
  <c r="L890" i="4"/>
  <c r="A890" i="4"/>
  <c r="L889" i="4"/>
  <c r="A889" i="4"/>
  <c r="L888" i="4"/>
  <c r="A888" i="4"/>
  <c r="L887" i="4"/>
  <c r="A887" i="4"/>
  <c r="L886" i="4"/>
  <c r="A886" i="4"/>
  <c r="L885" i="4"/>
  <c r="A885" i="4"/>
  <c r="L884" i="4"/>
  <c r="A884" i="4"/>
  <c r="L883" i="4"/>
  <c r="A883" i="4"/>
  <c r="L882" i="4"/>
  <c r="A882" i="4"/>
  <c r="L881" i="4"/>
  <c r="A881" i="4"/>
  <c r="L880" i="4"/>
  <c r="A880" i="4"/>
  <c r="L879" i="4"/>
  <c r="A879" i="4"/>
  <c r="L878" i="4"/>
  <c r="A878" i="4"/>
  <c r="L877" i="4"/>
  <c r="A877" i="4"/>
  <c r="L876" i="4"/>
  <c r="A876" i="4"/>
  <c r="L875" i="4"/>
  <c r="A875" i="4"/>
  <c r="L874" i="4"/>
  <c r="A874" i="4"/>
  <c r="L873" i="4"/>
  <c r="A873" i="4"/>
  <c r="L872" i="4"/>
  <c r="A872" i="4"/>
  <c r="L871" i="4"/>
  <c r="A871" i="4"/>
  <c r="L870" i="4"/>
  <c r="A870" i="4"/>
  <c r="L869" i="4"/>
  <c r="A869" i="4"/>
  <c r="L868" i="4"/>
  <c r="A868" i="4"/>
  <c r="L867" i="4"/>
  <c r="A867" i="4"/>
  <c r="L866" i="4"/>
  <c r="A866" i="4"/>
  <c r="L865" i="4"/>
  <c r="A865" i="4"/>
  <c r="L864" i="4"/>
  <c r="A864" i="4"/>
  <c r="L863" i="4"/>
  <c r="A863" i="4"/>
  <c r="L862" i="4"/>
  <c r="A862" i="4"/>
  <c r="L861" i="4"/>
  <c r="A861" i="4"/>
  <c r="L860" i="4"/>
  <c r="A860" i="4"/>
  <c r="L859" i="4"/>
  <c r="A859" i="4"/>
  <c r="L858" i="4"/>
  <c r="A858" i="4"/>
  <c r="L857" i="4"/>
  <c r="A857" i="4"/>
  <c r="L856" i="4"/>
  <c r="A856" i="4"/>
  <c r="L855" i="4"/>
  <c r="A855" i="4"/>
  <c r="L854" i="4"/>
  <c r="A854" i="4"/>
  <c r="L853" i="4"/>
  <c r="A853" i="4"/>
  <c r="L852" i="4"/>
  <c r="A852" i="4"/>
  <c r="L851" i="4"/>
  <c r="A851" i="4"/>
  <c r="L850" i="4"/>
  <c r="A850" i="4"/>
  <c r="L849" i="4"/>
  <c r="A849" i="4"/>
  <c r="L848" i="4"/>
  <c r="A848" i="4"/>
  <c r="L847" i="4"/>
  <c r="A847" i="4"/>
  <c r="L846" i="4"/>
  <c r="A846" i="4"/>
  <c r="L845" i="4"/>
  <c r="A845" i="4"/>
  <c r="L844" i="4"/>
  <c r="A844" i="4"/>
  <c r="L843" i="4"/>
  <c r="A843" i="4"/>
  <c r="L842" i="4"/>
  <c r="A842" i="4"/>
  <c r="L841" i="4"/>
  <c r="A841" i="4"/>
  <c r="L840" i="4"/>
  <c r="A840" i="4"/>
  <c r="L839" i="4"/>
  <c r="A839" i="4"/>
  <c r="L838" i="4"/>
  <c r="A838" i="4"/>
  <c r="L837" i="4"/>
  <c r="A837" i="4"/>
  <c r="L836" i="4"/>
  <c r="A836" i="4"/>
  <c r="L835" i="4"/>
  <c r="A835" i="4"/>
  <c r="L834" i="4"/>
  <c r="A834" i="4"/>
  <c r="L833" i="4"/>
  <c r="A833" i="4"/>
  <c r="L832" i="4"/>
  <c r="A832" i="4"/>
  <c r="L831" i="4"/>
  <c r="A831" i="4"/>
  <c r="L830" i="4"/>
  <c r="A830" i="4"/>
  <c r="L829" i="4"/>
  <c r="A829" i="4"/>
  <c r="L828" i="4"/>
  <c r="A828" i="4"/>
  <c r="L827" i="4"/>
  <c r="A827" i="4"/>
  <c r="L826" i="4"/>
  <c r="A826" i="4"/>
  <c r="L825" i="4"/>
  <c r="A825" i="4"/>
  <c r="L824" i="4"/>
  <c r="A824" i="4"/>
  <c r="L823" i="4"/>
  <c r="A823" i="4"/>
  <c r="L822" i="4"/>
  <c r="A822" i="4"/>
  <c r="L821" i="4"/>
  <c r="A821" i="4"/>
  <c r="L820" i="4"/>
  <c r="A820" i="4"/>
  <c r="L819" i="4"/>
  <c r="A819" i="4"/>
  <c r="L818" i="4"/>
  <c r="A818" i="4"/>
  <c r="L817" i="4"/>
  <c r="A817" i="4"/>
  <c r="L816" i="4"/>
  <c r="A816" i="4"/>
  <c r="L815" i="4"/>
  <c r="A815" i="4"/>
  <c r="L814" i="4"/>
  <c r="A814" i="4"/>
  <c r="L813" i="4"/>
  <c r="A813" i="4"/>
  <c r="L812" i="4"/>
  <c r="A812" i="4"/>
  <c r="L811" i="4"/>
  <c r="A811" i="4"/>
  <c r="L810" i="4"/>
  <c r="A810" i="4"/>
  <c r="L809" i="4"/>
  <c r="A809" i="4"/>
  <c r="L808" i="4"/>
  <c r="A808" i="4"/>
  <c r="L807" i="4"/>
  <c r="A807" i="4"/>
  <c r="L806" i="4"/>
  <c r="A806" i="4"/>
  <c r="L805" i="4"/>
  <c r="A805" i="4"/>
  <c r="L804" i="4"/>
  <c r="A804" i="4"/>
  <c r="L803" i="4"/>
  <c r="A803" i="4"/>
  <c r="L802" i="4"/>
  <c r="A802" i="4"/>
  <c r="L801" i="4"/>
  <c r="A801" i="4"/>
  <c r="L800" i="4"/>
  <c r="A800" i="4"/>
  <c r="L799" i="4"/>
  <c r="A799" i="4"/>
  <c r="L798" i="4"/>
  <c r="A798" i="4"/>
  <c r="L797" i="4"/>
  <c r="A797" i="4"/>
  <c r="L796" i="4"/>
  <c r="A796" i="4"/>
  <c r="L795" i="4"/>
  <c r="A795" i="4"/>
  <c r="L794" i="4"/>
  <c r="A794" i="4"/>
  <c r="L793" i="4"/>
  <c r="A793" i="4"/>
  <c r="L792" i="4"/>
  <c r="A792" i="4"/>
  <c r="L791" i="4"/>
  <c r="A791" i="4"/>
  <c r="L790" i="4"/>
  <c r="A790" i="4"/>
  <c r="L789" i="4"/>
  <c r="A789" i="4"/>
  <c r="L788" i="4"/>
  <c r="A788" i="4"/>
  <c r="L787" i="4"/>
  <c r="A787" i="4"/>
  <c r="L786" i="4"/>
  <c r="A786" i="4"/>
  <c r="L785" i="4"/>
  <c r="A785" i="4"/>
  <c r="L784" i="4"/>
  <c r="A784" i="4"/>
  <c r="L783" i="4"/>
  <c r="A783" i="4"/>
  <c r="L782" i="4"/>
  <c r="A782" i="4"/>
  <c r="L781" i="4"/>
  <c r="A781" i="4"/>
  <c r="L780" i="4"/>
  <c r="A780" i="4"/>
  <c r="L779" i="4"/>
  <c r="A779" i="4"/>
  <c r="L778" i="4"/>
  <c r="A778" i="4"/>
  <c r="L777" i="4"/>
  <c r="A777" i="4"/>
  <c r="L776" i="4"/>
  <c r="A776" i="4"/>
  <c r="L775" i="4"/>
  <c r="A775" i="4"/>
  <c r="L774" i="4"/>
  <c r="A774" i="4"/>
  <c r="L773" i="4"/>
  <c r="A773" i="4"/>
  <c r="L772" i="4"/>
  <c r="A772" i="4"/>
  <c r="L771" i="4"/>
  <c r="A771" i="4"/>
  <c r="L770" i="4"/>
  <c r="A770" i="4"/>
  <c r="L769" i="4"/>
  <c r="A769" i="4"/>
  <c r="L768" i="4"/>
  <c r="A768" i="4"/>
  <c r="L767" i="4"/>
  <c r="A767" i="4"/>
  <c r="L766" i="4"/>
  <c r="A766" i="4"/>
  <c r="L765" i="4"/>
  <c r="A765" i="4"/>
  <c r="L764" i="4"/>
  <c r="A764" i="4"/>
  <c r="L763" i="4"/>
  <c r="A763" i="4"/>
  <c r="L762" i="4"/>
  <c r="A762" i="4"/>
  <c r="L761" i="4"/>
  <c r="A761" i="4"/>
  <c r="L760" i="4"/>
  <c r="A760" i="4"/>
  <c r="L759" i="4"/>
  <c r="A759" i="4"/>
  <c r="L758" i="4"/>
  <c r="A758" i="4"/>
  <c r="L757" i="4"/>
  <c r="A757" i="4"/>
  <c r="L756" i="4"/>
  <c r="A756" i="4"/>
  <c r="L755" i="4"/>
  <c r="A755" i="4"/>
  <c r="L754" i="4"/>
  <c r="A754" i="4"/>
  <c r="L753" i="4"/>
  <c r="A753" i="4"/>
  <c r="L752" i="4"/>
  <c r="A752" i="4"/>
  <c r="L751" i="4"/>
  <c r="A751" i="4"/>
  <c r="L750" i="4"/>
  <c r="A750" i="4"/>
  <c r="L749" i="4"/>
  <c r="A749" i="4"/>
  <c r="L748" i="4"/>
  <c r="A748" i="4"/>
  <c r="L747" i="4"/>
  <c r="A747" i="4"/>
  <c r="L746" i="4"/>
  <c r="A746" i="4"/>
  <c r="L745" i="4"/>
  <c r="A745" i="4"/>
  <c r="L744" i="4"/>
  <c r="A744" i="4"/>
  <c r="L743" i="4"/>
  <c r="A743" i="4"/>
  <c r="L742" i="4"/>
  <c r="A742" i="4"/>
  <c r="L741" i="4"/>
  <c r="A741" i="4"/>
  <c r="L740" i="4"/>
  <c r="A740" i="4"/>
  <c r="L739" i="4"/>
  <c r="A739" i="4"/>
  <c r="L738" i="4"/>
  <c r="A738" i="4"/>
  <c r="L737" i="4"/>
  <c r="A737" i="4"/>
  <c r="L736" i="4"/>
  <c r="A736" i="4"/>
  <c r="L735" i="4"/>
  <c r="A735" i="4"/>
  <c r="L734" i="4"/>
  <c r="A734" i="4"/>
  <c r="L733" i="4"/>
  <c r="A733" i="4"/>
  <c r="L732" i="4"/>
  <c r="A732" i="4"/>
  <c r="L731" i="4"/>
  <c r="A731" i="4"/>
  <c r="L730" i="4"/>
  <c r="A730" i="4"/>
  <c r="L729" i="4"/>
  <c r="A729" i="4"/>
  <c r="L728" i="4"/>
  <c r="A728" i="4"/>
  <c r="L727" i="4"/>
  <c r="A727" i="4"/>
  <c r="L726" i="4"/>
  <c r="A726" i="4"/>
  <c r="L725" i="4"/>
  <c r="A725" i="4"/>
  <c r="L724" i="4"/>
  <c r="A724" i="4"/>
  <c r="L723" i="4"/>
  <c r="A723" i="4"/>
  <c r="L722" i="4"/>
  <c r="A722" i="4"/>
  <c r="L721" i="4"/>
  <c r="A721" i="4"/>
  <c r="L720" i="4"/>
  <c r="A720" i="4"/>
  <c r="L719" i="4"/>
  <c r="A719" i="4"/>
  <c r="L718" i="4"/>
  <c r="A718" i="4"/>
  <c r="L717" i="4"/>
  <c r="A717" i="4"/>
  <c r="L716" i="4"/>
  <c r="A716" i="4"/>
  <c r="L715" i="4"/>
  <c r="A715" i="4"/>
  <c r="L714" i="4"/>
  <c r="A714" i="4"/>
  <c r="L713" i="4"/>
  <c r="A713" i="4"/>
  <c r="L712" i="4"/>
  <c r="A712" i="4"/>
  <c r="L711" i="4"/>
  <c r="A711" i="4"/>
  <c r="L710" i="4"/>
  <c r="A710" i="4"/>
  <c r="L709" i="4"/>
  <c r="A709" i="4"/>
  <c r="L708" i="4"/>
  <c r="A708" i="4"/>
  <c r="L707" i="4"/>
  <c r="A707" i="4"/>
  <c r="L706" i="4"/>
  <c r="A706" i="4"/>
  <c r="L705" i="4"/>
  <c r="A705" i="4"/>
  <c r="L704" i="4"/>
  <c r="A704" i="4"/>
  <c r="L703" i="4"/>
  <c r="A703" i="4"/>
  <c r="L702" i="4"/>
  <c r="A702" i="4"/>
  <c r="L701" i="4"/>
  <c r="A701" i="4"/>
  <c r="L700" i="4"/>
  <c r="A700" i="4"/>
  <c r="L699" i="4"/>
  <c r="A699" i="4"/>
  <c r="L698" i="4"/>
  <c r="A698" i="4"/>
  <c r="L697" i="4"/>
  <c r="A697" i="4"/>
  <c r="L696" i="4"/>
  <c r="A696" i="4"/>
  <c r="L695" i="4"/>
  <c r="A695" i="4"/>
  <c r="L694" i="4"/>
  <c r="A694" i="4"/>
  <c r="L693" i="4"/>
  <c r="A693" i="4"/>
  <c r="L692" i="4"/>
  <c r="A692" i="4"/>
  <c r="L691" i="4"/>
  <c r="A691" i="4"/>
  <c r="L690" i="4"/>
  <c r="A690" i="4"/>
  <c r="L689" i="4"/>
  <c r="A689" i="4"/>
  <c r="L688" i="4"/>
  <c r="A688" i="4"/>
  <c r="L687" i="4"/>
  <c r="A687" i="4"/>
  <c r="L686" i="4"/>
  <c r="A686" i="4"/>
  <c r="L685" i="4"/>
  <c r="A685" i="4"/>
  <c r="L684" i="4"/>
  <c r="A684" i="4"/>
  <c r="L683" i="4"/>
  <c r="A683" i="4"/>
  <c r="L682" i="4"/>
  <c r="A682" i="4"/>
  <c r="L681" i="4"/>
  <c r="A681" i="4"/>
  <c r="L680" i="4"/>
  <c r="A680" i="4"/>
  <c r="L679" i="4"/>
  <c r="A679" i="4"/>
  <c r="L678" i="4"/>
  <c r="A678" i="4"/>
  <c r="L677" i="4"/>
  <c r="A677" i="4"/>
  <c r="L676" i="4"/>
  <c r="A676" i="4"/>
  <c r="L675" i="4"/>
  <c r="A675" i="4"/>
  <c r="L674" i="4"/>
  <c r="A674" i="4"/>
  <c r="L673" i="4"/>
  <c r="A673" i="4"/>
  <c r="L672" i="4"/>
  <c r="A672" i="4"/>
  <c r="L671" i="4"/>
  <c r="A671" i="4"/>
  <c r="L670" i="4"/>
  <c r="A670" i="4"/>
  <c r="L669" i="4"/>
  <c r="A669" i="4"/>
  <c r="L668" i="4"/>
  <c r="A668" i="4"/>
  <c r="L667" i="4"/>
  <c r="A667" i="4"/>
  <c r="L666" i="4"/>
  <c r="A666" i="4"/>
  <c r="L665" i="4"/>
  <c r="A665" i="4"/>
  <c r="L664" i="4"/>
  <c r="A664" i="4"/>
  <c r="L663" i="4"/>
  <c r="A663" i="4"/>
  <c r="L662" i="4"/>
  <c r="A662" i="4"/>
  <c r="L661" i="4"/>
  <c r="A661" i="4"/>
  <c r="L660" i="4"/>
  <c r="A660" i="4"/>
  <c r="L659" i="4"/>
  <c r="A659" i="4"/>
  <c r="L658" i="4"/>
  <c r="A658" i="4"/>
  <c r="L657" i="4"/>
  <c r="A657" i="4"/>
  <c r="L656" i="4"/>
  <c r="A656" i="4"/>
  <c r="L655" i="4"/>
  <c r="A655" i="4"/>
  <c r="L654" i="4"/>
  <c r="A654" i="4"/>
  <c r="L653" i="4"/>
  <c r="A653" i="4"/>
  <c r="L652" i="4"/>
  <c r="A652" i="4"/>
  <c r="L651" i="4"/>
  <c r="A651" i="4"/>
  <c r="L650" i="4"/>
  <c r="A650" i="4"/>
  <c r="L649" i="4"/>
  <c r="A649" i="4"/>
  <c r="L648" i="4"/>
  <c r="A648" i="4"/>
  <c r="L647" i="4"/>
  <c r="A647" i="4"/>
  <c r="L646" i="4"/>
  <c r="A646" i="4"/>
  <c r="L645" i="4"/>
  <c r="A645" i="4"/>
  <c r="L644" i="4"/>
  <c r="A644" i="4"/>
  <c r="L643" i="4"/>
  <c r="A643" i="4"/>
  <c r="L642" i="4"/>
  <c r="A642" i="4"/>
  <c r="L641" i="4"/>
  <c r="A641" i="4"/>
  <c r="L640" i="4"/>
  <c r="A640" i="4"/>
  <c r="L639" i="4"/>
  <c r="A639" i="4"/>
  <c r="L638" i="4"/>
  <c r="A638" i="4"/>
  <c r="L637" i="4"/>
  <c r="A637" i="4"/>
  <c r="L636" i="4"/>
  <c r="A636" i="4"/>
  <c r="L635" i="4"/>
  <c r="A635" i="4"/>
  <c r="L634" i="4"/>
  <c r="A634" i="4"/>
  <c r="L633" i="4"/>
  <c r="A633" i="4"/>
  <c r="L632" i="4"/>
  <c r="A632" i="4"/>
  <c r="L631" i="4"/>
  <c r="A631" i="4"/>
  <c r="L630" i="4"/>
  <c r="A630" i="4"/>
  <c r="L629" i="4"/>
  <c r="A629" i="4"/>
  <c r="L628" i="4"/>
  <c r="A628" i="4"/>
  <c r="L627" i="4"/>
  <c r="A627" i="4"/>
  <c r="L626" i="4"/>
  <c r="A626" i="4"/>
  <c r="L625" i="4"/>
  <c r="A625" i="4"/>
  <c r="L624" i="4"/>
  <c r="A624" i="4"/>
  <c r="L623" i="4"/>
  <c r="A623" i="4"/>
  <c r="L622" i="4"/>
  <c r="A622" i="4"/>
  <c r="L621" i="4"/>
  <c r="A621" i="4"/>
  <c r="L620" i="4"/>
  <c r="A620" i="4"/>
  <c r="L619" i="4"/>
  <c r="A619" i="4"/>
  <c r="L618" i="4"/>
  <c r="A618" i="4"/>
  <c r="L617" i="4"/>
  <c r="A617" i="4"/>
  <c r="L616" i="4"/>
  <c r="A616" i="4"/>
  <c r="L615" i="4"/>
  <c r="A615" i="4"/>
  <c r="L614" i="4"/>
  <c r="A614" i="4"/>
  <c r="L613" i="4"/>
  <c r="A613" i="4"/>
  <c r="L612" i="4"/>
  <c r="A612" i="4"/>
  <c r="L611" i="4"/>
  <c r="A611" i="4"/>
  <c r="L610" i="4"/>
  <c r="A610" i="4"/>
  <c r="L609" i="4"/>
  <c r="A609" i="4"/>
  <c r="L608" i="4"/>
  <c r="A608" i="4"/>
  <c r="L607" i="4"/>
  <c r="A607" i="4"/>
  <c r="L606" i="4"/>
  <c r="A606" i="4"/>
  <c r="L605" i="4"/>
  <c r="A605" i="4"/>
  <c r="L604" i="4"/>
  <c r="A604" i="4"/>
  <c r="L603" i="4"/>
  <c r="A603" i="4"/>
  <c r="L602" i="4"/>
  <c r="A602" i="4"/>
  <c r="L601" i="4"/>
  <c r="A601" i="4"/>
  <c r="L600" i="4"/>
  <c r="A600" i="4"/>
  <c r="L599" i="4"/>
  <c r="A599" i="4"/>
  <c r="L598" i="4"/>
  <c r="A598" i="4"/>
  <c r="L597" i="4"/>
  <c r="A597" i="4"/>
  <c r="L596" i="4"/>
  <c r="A596" i="4"/>
  <c r="L595" i="4"/>
  <c r="A595" i="4"/>
  <c r="L594" i="4"/>
  <c r="A594" i="4"/>
  <c r="L593" i="4"/>
  <c r="A593" i="4"/>
  <c r="L592" i="4"/>
  <c r="A592" i="4"/>
  <c r="L591" i="4"/>
  <c r="A591" i="4"/>
  <c r="L590" i="4"/>
  <c r="A590" i="4"/>
  <c r="L589" i="4"/>
  <c r="A589" i="4"/>
  <c r="L588" i="4"/>
  <c r="A588" i="4"/>
  <c r="L587" i="4"/>
  <c r="A587" i="4"/>
  <c r="L586" i="4"/>
  <c r="A586" i="4"/>
  <c r="L585" i="4"/>
  <c r="A585" i="4"/>
  <c r="L584" i="4"/>
  <c r="A584" i="4"/>
  <c r="L583" i="4"/>
  <c r="A583" i="4"/>
  <c r="L582" i="4"/>
  <c r="A582" i="4"/>
  <c r="L581" i="4"/>
  <c r="A581" i="4"/>
  <c r="L580" i="4"/>
  <c r="A580" i="4"/>
  <c r="L579" i="4"/>
  <c r="A579" i="4"/>
  <c r="L578" i="4"/>
  <c r="A578" i="4"/>
  <c r="L577" i="4"/>
  <c r="A577" i="4"/>
  <c r="L576" i="4"/>
  <c r="A576" i="4"/>
  <c r="L575" i="4"/>
  <c r="A575" i="4"/>
  <c r="L574" i="4"/>
  <c r="A574" i="4"/>
  <c r="L573" i="4"/>
  <c r="A573" i="4"/>
  <c r="L572" i="4"/>
  <c r="A572" i="4"/>
  <c r="L571" i="4"/>
  <c r="A571" i="4"/>
  <c r="L570" i="4"/>
  <c r="A570" i="4"/>
  <c r="L569" i="4"/>
  <c r="A569" i="4"/>
  <c r="L568" i="4"/>
  <c r="A568" i="4"/>
  <c r="L567" i="4"/>
  <c r="A567" i="4"/>
  <c r="L566" i="4"/>
  <c r="A566" i="4"/>
  <c r="L565" i="4"/>
  <c r="A565" i="4"/>
  <c r="L564" i="4"/>
  <c r="A564" i="4"/>
  <c r="L563" i="4"/>
  <c r="A563" i="4"/>
  <c r="L562" i="4"/>
  <c r="A562" i="4"/>
  <c r="L561" i="4"/>
  <c r="A561" i="4"/>
  <c r="L560" i="4"/>
  <c r="A560" i="4"/>
  <c r="L559" i="4"/>
  <c r="A559" i="4"/>
  <c r="L558" i="4"/>
  <c r="A558" i="4"/>
  <c r="L557" i="4"/>
  <c r="A557" i="4"/>
  <c r="L556" i="4"/>
  <c r="A556" i="4"/>
  <c r="L555" i="4"/>
  <c r="A555" i="4"/>
  <c r="L554" i="4"/>
  <c r="A554" i="4"/>
  <c r="L553" i="4"/>
  <c r="A553" i="4"/>
  <c r="L552" i="4"/>
  <c r="A552" i="4"/>
  <c r="L551" i="4"/>
  <c r="A551" i="4"/>
  <c r="L550" i="4"/>
  <c r="A550" i="4"/>
  <c r="L549" i="4"/>
  <c r="A549" i="4"/>
  <c r="L548" i="4"/>
  <c r="A548" i="4"/>
  <c r="L547" i="4"/>
  <c r="A547" i="4"/>
  <c r="L546" i="4"/>
  <c r="A546" i="4"/>
  <c r="L545" i="4"/>
  <c r="A545" i="4"/>
  <c r="L544" i="4"/>
  <c r="A544" i="4"/>
  <c r="L543" i="4"/>
  <c r="A543" i="4"/>
  <c r="L542" i="4"/>
  <c r="A542" i="4"/>
  <c r="L541" i="4"/>
  <c r="A541" i="4"/>
  <c r="L540" i="4"/>
  <c r="A540" i="4"/>
  <c r="L539" i="4"/>
  <c r="A539" i="4"/>
  <c r="L538" i="4"/>
  <c r="A538" i="4"/>
  <c r="L537" i="4"/>
  <c r="A537" i="4"/>
  <c r="L536" i="4"/>
  <c r="A536" i="4"/>
  <c r="L535" i="4"/>
  <c r="A535" i="4"/>
  <c r="L534" i="4"/>
  <c r="A534" i="4"/>
  <c r="L533" i="4"/>
  <c r="A533" i="4"/>
  <c r="L532" i="4"/>
  <c r="A532" i="4"/>
  <c r="L531" i="4"/>
  <c r="A531" i="4"/>
  <c r="L530" i="4"/>
  <c r="A530" i="4"/>
  <c r="L529" i="4"/>
  <c r="A529" i="4"/>
  <c r="L528" i="4"/>
  <c r="A528" i="4"/>
  <c r="L527" i="4"/>
  <c r="A527" i="4"/>
  <c r="L526" i="4"/>
  <c r="A526" i="4"/>
  <c r="L525" i="4"/>
  <c r="A525" i="4"/>
  <c r="L524" i="4"/>
  <c r="A524" i="4"/>
  <c r="L523" i="4"/>
  <c r="A523" i="4"/>
  <c r="L522" i="4"/>
  <c r="A522" i="4"/>
  <c r="L521" i="4"/>
  <c r="A521" i="4"/>
  <c r="L520" i="4"/>
  <c r="A520" i="4"/>
  <c r="L519" i="4"/>
  <c r="A519" i="4"/>
  <c r="L518" i="4"/>
  <c r="A518" i="4"/>
  <c r="L517" i="4"/>
  <c r="A517" i="4"/>
  <c r="L516" i="4"/>
  <c r="A516" i="4"/>
  <c r="L515" i="4"/>
  <c r="A515" i="4"/>
  <c r="L514" i="4"/>
  <c r="A514" i="4"/>
  <c r="L513" i="4"/>
  <c r="A513" i="4"/>
  <c r="L512" i="4"/>
  <c r="A512" i="4"/>
  <c r="L511" i="4"/>
  <c r="A511" i="4"/>
  <c r="L510" i="4"/>
  <c r="A510" i="4"/>
  <c r="L509" i="4"/>
  <c r="A509" i="4"/>
  <c r="L508" i="4"/>
  <c r="A508" i="4"/>
  <c r="L507" i="4"/>
  <c r="A507" i="4"/>
  <c r="L506" i="4"/>
  <c r="A506" i="4"/>
  <c r="L505" i="4"/>
  <c r="A505" i="4"/>
  <c r="L504" i="4"/>
  <c r="A504" i="4"/>
  <c r="L503" i="4"/>
  <c r="A503" i="4"/>
  <c r="L502" i="4"/>
  <c r="A502" i="4"/>
  <c r="L501" i="4"/>
  <c r="A501" i="4"/>
  <c r="F5" i="2"/>
  <c r="F4" i="2"/>
  <c r="G1515" i="4"/>
  <c r="H1514" i="4"/>
  <c r="C1512" i="2"/>
  <c r="C1510" i="2"/>
  <c r="C1515" i="4"/>
  <c r="C1513"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97" i="4"/>
  <c r="A1498" i="4"/>
  <c r="A1499" i="4"/>
  <c r="A1500" i="4"/>
  <c r="A12" i="4"/>
  <c r="K6" i="4"/>
  <c r="K7" i="4"/>
  <c r="K5" i="4"/>
  <c r="I7" i="4"/>
  <c r="I6" i="4"/>
  <c r="I5" i="4"/>
  <c r="J7" i="4"/>
  <c r="J6" i="4"/>
  <c r="J5" i="4"/>
  <c r="O4" i="5"/>
  <c r="O55" i="5" s="1"/>
  <c r="O86" i="5"/>
  <c r="T78" i="5"/>
  <c r="K76" i="5"/>
  <c r="K75" i="5"/>
  <c r="K74" i="5"/>
  <c r="K73" i="5"/>
  <c r="K72" i="5"/>
  <c r="K45" i="5"/>
  <c r="K96" i="5" s="1"/>
  <c r="O35" i="5"/>
  <c r="AB25" i="5"/>
  <c r="AB24" i="5"/>
  <c r="AB23" i="5"/>
  <c r="AB22" i="5"/>
  <c r="AB21" i="5"/>
  <c r="AA22" i="5"/>
  <c r="AA23" i="5"/>
  <c r="AA24" i="5"/>
  <c r="AA25" i="5"/>
  <c r="AA21" i="5"/>
  <c r="Z22" i="5"/>
  <c r="Z23" i="5"/>
  <c r="Z24" i="5"/>
  <c r="Z25" i="5"/>
  <c r="K25" i="5"/>
  <c r="K24" i="5"/>
  <c r="K23" i="5"/>
  <c r="K22" i="5"/>
  <c r="K21" i="5"/>
  <c r="C1" i="5"/>
  <c r="Z21" i="5"/>
  <c r="Q50" i="5"/>
  <c r="Q101" i="5" s="1"/>
  <c r="R49" i="5"/>
  <c r="R100" i="5" s="1"/>
  <c r="L51" i="5"/>
  <c r="L102" i="5" s="1"/>
  <c r="L49" i="5"/>
  <c r="L100" i="5" s="1"/>
  <c r="K3" i="5"/>
  <c r="K54" i="5" s="1"/>
  <c r="M3" i="5"/>
  <c r="M54" i="5" s="1"/>
  <c r="M4" i="5"/>
  <c r="M55" i="5" s="1"/>
  <c r="K4" i="5"/>
  <c r="K55" i="5" s="1"/>
  <c r="K8" i="5"/>
  <c r="K59" i="5" s="1"/>
  <c r="C81" i="3"/>
  <c r="BA78" i="3"/>
  <c r="AY78" i="3"/>
  <c r="AW78" i="3"/>
  <c r="AU78" i="3"/>
  <c r="AS78" i="3"/>
  <c r="AQ78" i="3"/>
  <c r="AO78" i="3"/>
  <c r="AM78" i="3"/>
  <c r="AK78" i="3"/>
  <c r="AI78" i="3"/>
  <c r="AG78" i="3"/>
  <c r="AE78" i="3"/>
  <c r="AC78" i="3"/>
  <c r="AA78" i="3"/>
  <c r="Y78" i="3"/>
  <c r="W78" i="3"/>
  <c r="U78" i="3"/>
  <c r="S78" i="3"/>
  <c r="Q78" i="3"/>
  <c r="O78" i="3"/>
  <c r="M78" i="3"/>
  <c r="K78" i="3"/>
  <c r="I78" i="3"/>
  <c r="G78" i="3"/>
  <c r="E78" i="3"/>
  <c r="E76" i="3"/>
  <c r="E74" i="3"/>
  <c r="E72" i="3"/>
  <c r="E70" i="3"/>
  <c r="E68" i="3"/>
  <c r="E66" i="3"/>
  <c r="E64" i="3"/>
  <c r="E62" i="3"/>
  <c r="E60" i="3"/>
  <c r="E58" i="3"/>
  <c r="E56" i="3"/>
  <c r="E54" i="3"/>
  <c r="K91" i="5" l="1"/>
  <c r="K40" i="5"/>
  <c r="T28" i="5"/>
  <c r="T79" i="5"/>
  <c r="T81" i="5" s="1"/>
  <c r="G9" i="8" s="1"/>
  <c r="T80" i="5"/>
  <c r="W80" i="5" s="1"/>
  <c r="C1507" i="4"/>
  <c r="J9" i="7" l="1"/>
  <c r="J79" i="5"/>
  <c r="J53" i="5"/>
  <c r="J69" i="5"/>
  <c r="J87" i="5"/>
  <c r="J93" i="5"/>
  <c r="J74" i="5"/>
  <c r="J88" i="5"/>
  <c r="J67" i="5"/>
  <c r="J64" i="5"/>
  <c r="J100" i="5"/>
  <c r="J95" i="5"/>
  <c r="J58" i="5"/>
  <c r="J55" i="5"/>
  <c r="J61" i="5"/>
  <c r="J102" i="5"/>
  <c r="J66" i="5"/>
  <c r="J86" i="5"/>
  <c r="J97" i="5"/>
  <c r="J75" i="5"/>
  <c r="J70" i="5"/>
  <c r="J81" i="5"/>
  <c r="J60" i="5"/>
  <c r="J57" i="5"/>
  <c r="J82" i="5"/>
  <c r="J56" i="5"/>
  <c r="J92" i="5"/>
  <c r="J76" i="5"/>
  <c r="J54" i="5"/>
  <c r="J65" i="5"/>
  <c r="J91" i="5"/>
  <c r="J98" i="5"/>
  <c r="J77" i="5"/>
  <c r="J101" i="5"/>
  <c r="J96" i="5"/>
  <c r="J90" i="5"/>
  <c r="J85" i="5"/>
  <c r="J80" i="5"/>
  <c r="J89" i="5"/>
  <c r="J84" i="5"/>
  <c r="J63" i="5"/>
  <c r="J68" i="5"/>
  <c r="J94" i="5"/>
  <c r="J72" i="5"/>
  <c r="J73" i="5"/>
  <c r="J99" i="5"/>
  <c r="J78" i="5"/>
  <c r="J71" i="5"/>
  <c r="J83" i="5"/>
  <c r="J62" i="5"/>
  <c r="J59" i="5"/>
  <c r="C1505" i="2"/>
  <c r="S11" i="5" l="1"/>
  <c r="K38" i="5" s="1"/>
  <c r="S62" i="5"/>
  <c r="L1457" i="4"/>
  <c r="L1456" i="4"/>
  <c r="L1455" i="4"/>
  <c r="L1454" i="4"/>
  <c r="L1453" i="4"/>
  <c r="L1452" i="4"/>
  <c r="L1451" i="4"/>
  <c r="L1450" i="4"/>
  <c r="L1449" i="4"/>
  <c r="L1448" i="4"/>
  <c r="L1447" i="4"/>
  <c r="L1446" i="4"/>
  <c r="L1445" i="4"/>
  <c r="L1444" i="4"/>
  <c r="L1443" i="4"/>
  <c r="L1442" i="4"/>
  <c r="L1441" i="4"/>
  <c r="L1440" i="4"/>
  <c r="L1439" i="4"/>
  <c r="L1438" i="4"/>
  <c r="L1437" i="4"/>
  <c r="L1436" i="4"/>
  <c r="L1435" i="4"/>
  <c r="L1434" i="4"/>
  <c r="L1433" i="4"/>
  <c r="L1432" i="4"/>
  <c r="L1431" i="4"/>
  <c r="L1430" i="4"/>
  <c r="L1429" i="4"/>
  <c r="L1428" i="4"/>
  <c r="L1427" i="4"/>
  <c r="L1426" i="4"/>
  <c r="L1425" i="4"/>
  <c r="L1424" i="4"/>
  <c r="L1423" i="4"/>
  <c r="L1422" i="4"/>
  <c r="L1421" i="4"/>
  <c r="L1420" i="4"/>
  <c r="L1419" i="4"/>
  <c r="L1418" i="4"/>
  <c r="L1417" i="4"/>
  <c r="L1416" i="4"/>
  <c r="L1415" i="4"/>
  <c r="L1414" i="4"/>
  <c r="L1413" i="4"/>
  <c r="L1412" i="4"/>
  <c r="L1411" i="4"/>
  <c r="L1410" i="4"/>
  <c r="L1409" i="4"/>
  <c r="L1408" i="4"/>
  <c r="L1407" i="4"/>
  <c r="L1406" i="4"/>
  <c r="L1405" i="4"/>
  <c r="L1404" i="4"/>
  <c r="L1403" i="4"/>
  <c r="L1402" i="4"/>
  <c r="L1401" i="4"/>
  <c r="L1400" i="4"/>
  <c r="L1399" i="4"/>
  <c r="L1398" i="4"/>
  <c r="L1397" i="4"/>
  <c r="L1396" i="4"/>
  <c r="L1395" i="4"/>
  <c r="L1394" i="4"/>
  <c r="L1393" i="4"/>
  <c r="L1392" i="4"/>
  <c r="L1391" i="4"/>
  <c r="L1390" i="4"/>
  <c r="L1389" i="4"/>
  <c r="L1388" i="4"/>
  <c r="L1387" i="4"/>
  <c r="L1386" i="4"/>
  <c r="L1385" i="4"/>
  <c r="L1384" i="4"/>
  <c r="L1383" i="4"/>
  <c r="L1382" i="4"/>
  <c r="L1381" i="4"/>
  <c r="L1380" i="4"/>
  <c r="L1379" i="4"/>
  <c r="L1378" i="4"/>
  <c r="L1377" i="4"/>
  <c r="L1376" i="4"/>
  <c r="L1375" i="4"/>
  <c r="L1374" i="4"/>
  <c r="L1373" i="4"/>
  <c r="L1372" i="4"/>
  <c r="L1371" i="4"/>
  <c r="L1370" i="4"/>
  <c r="L1369" i="4"/>
  <c r="L1368" i="4"/>
  <c r="L1367" i="4"/>
  <c r="L1366" i="4"/>
  <c r="L1365" i="4"/>
  <c r="L1364" i="4"/>
  <c r="L1363" i="4"/>
  <c r="L1362" i="4"/>
  <c r="L1361" i="4"/>
  <c r="L1360" i="4"/>
  <c r="L1359" i="4"/>
  <c r="L1358" i="4"/>
  <c r="L1357" i="4"/>
  <c r="L1356" i="4"/>
  <c r="L1355" i="4"/>
  <c r="L1354" i="4"/>
  <c r="L1353" i="4"/>
  <c r="L1352" i="4"/>
  <c r="L1351" i="4"/>
  <c r="L1350" i="4"/>
  <c r="L1349" i="4"/>
  <c r="L1348" i="4"/>
  <c r="L1347" i="4"/>
  <c r="L1346" i="4"/>
  <c r="L1345" i="4"/>
  <c r="L1344" i="4"/>
  <c r="L1343" i="4"/>
  <c r="L1342" i="4"/>
  <c r="L1341" i="4"/>
  <c r="L1340" i="4"/>
  <c r="L1339" i="4"/>
  <c r="L1338" i="4"/>
  <c r="L1337" i="4"/>
  <c r="L1336" i="4"/>
  <c r="L1335" i="4"/>
  <c r="L1334" i="4"/>
  <c r="L1333" i="4"/>
  <c r="L1332" i="4"/>
  <c r="L1331" i="4"/>
  <c r="L1330" i="4"/>
  <c r="L1329" i="4"/>
  <c r="L1328" i="4"/>
  <c r="L1327" i="4"/>
  <c r="L1326" i="4"/>
  <c r="L1325" i="4"/>
  <c r="L1324" i="4"/>
  <c r="L1323" i="4"/>
  <c r="L1322" i="4"/>
  <c r="L1321" i="4"/>
  <c r="L1320" i="4"/>
  <c r="L1319" i="4"/>
  <c r="L1318" i="4"/>
  <c r="L1317" i="4"/>
  <c r="L1316" i="4"/>
  <c r="L1315" i="4"/>
  <c r="L1314" i="4"/>
  <c r="L1313" i="4"/>
  <c r="L1312" i="4"/>
  <c r="L1311" i="4"/>
  <c r="L1310" i="4"/>
  <c r="L1309" i="4"/>
  <c r="L1308" i="4"/>
  <c r="L1307" i="4"/>
  <c r="L1306" i="4"/>
  <c r="L1305" i="4"/>
  <c r="L1304" i="4"/>
  <c r="L1303" i="4"/>
  <c r="L1302" i="4"/>
  <c r="L1301" i="4"/>
  <c r="L1300" i="4"/>
  <c r="L1299" i="4"/>
  <c r="L1298" i="4"/>
  <c r="L1297" i="4"/>
  <c r="L1296" i="4"/>
  <c r="L1295" i="4"/>
  <c r="L1294" i="4"/>
  <c r="L1293" i="4"/>
  <c r="L1292" i="4"/>
  <c r="L1291" i="4"/>
  <c r="L1290" i="4"/>
  <c r="L1289" i="4"/>
  <c r="L1288" i="4"/>
  <c r="L1287" i="4"/>
  <c r="L1286" i="4"/>
  <c r="L1285" i="4"/>
  <c r="L1284" i="4"/>
  <c r="L1283" i="4"/>
  <c r="L1282" i="4"/>
  <c r="L1281" i="4"/>
  <c r="L1280" i="4"/>
  <c r="L1279" i="4"/>
  <c r="L1278" i="4"/>
  <c r="L1277" i="4"/>
  <c r="L1276" i="4"/>
  <c r="L1275" i="4"/>
  <c r="L1274" i="4"/>
  <c r="L1273" i="4"/>
  <c r="L1272" i="4"/>
  <c r="L1271" i="4"/>
  <c r="L1270" i="4"/>
  <c r="L1269" i="4"/>
  <c r="L1268" i="4"/>
  <c r="L1267" i="4"/>
  <c r="L1266" i="4"/>
  <c r="L1265" i="4"/>
  <c r="L1264" i="4"/>
  <c r="L1263" i="4"/>
  <c r="L1262" i="4"/>
  <c r="L1261" i="4"/>
  <c r="L1260" i="4"/>
  <c r="L1259" i="4"/>
  <c r="L1258" i="4"/>
  <c r="L1257" i="4"/>
  <c r="L1256" i="4"/>
  <c r="L1255" i="4"/>
  <c r="L1254" i="4"/>
  <c r="L1253" i="4"/>
  <c r="L1252" i="4"/>
  <c r="L1251" i="4"/>
  <c r="L1250" i="4"/>
  <c r="L1249" i="4"/>
  <c r="L1248" i="4"/>
  <c r="L1247" i="4"/>
  <c r="L1246" i="4"/>
  <c r="L1245" i="4"/>
  <c r="L1244" i="4"/>
  <c r="L1243" i="4"/>
  <c r="L1242" i="4"/>
  <c r="L1241" i="4"/>
  <c r="L1240" i="4"/>
  <c r="L1239" i="4"/>
  <c r="L1238" i="4"/>
  <c r="L1237" i="4"/>
  <c r="L1236" i="4"/>
  <c r="L1235" i="4"/>
  <c r="L1234" i="4"/>
  <c r="L1233" i="4"/>
  <c r="L1232" i="4"/>
  <c r="L1231" i="4"/>
  <c r="L1230" i="4"/>
  <c r="L1229" i="4"/>
  <c r="L1228" i="4"/>
  <c r="L1227" i="4"/>
  <c r="L1226" i="4"/>
  <c r="L1225" i="4"/>
  <c r="L1224" i="4"/>
  <c r="L1223" i="4"/>
  <c r="L1222" i="4"/>
  <c r="L1221" i="4"/>
  <c r="L1220" i="4"/>
  <c r="L1219" i="4"/>
  <c r="L1218" i="4"/>
  <c r="L1217" i="4"/>
  <c r="L1216" i="4"/>
  <c r="L1215" i="4"/>
  <c r="L1214" i="4"/>
  <c r="L1213" i="4"/>
  <c r="L1212" i="4"/>
  <c r="L1211" i="4"/>
  <c r="L1210" i="4"/>
  <c r="L1209" i="4"/>
  <c r="L1208" i="4"/>
  <c r="L1207" i="4"/>
  <c r="L1206" i="4"/>
  <c r="L1205" i="4"/>
  <c r="L1204" i="4"/>
  <c r="L1203" i="4"/>
  <c r="L1202" i="4"/>
  <c r="L1201" i="4"/>
  <c r="L1200" i="4"/>
  <c r="L1199" i="4"/>
  <c r="L1198" i="4"/>
  <c r="L1197" i="4"/>
  <c r="L1196" i="4"/>
  <c r="L1195" i="4"/>
  <c r="L1194" i="4"/>
  <c r="L1193" i="4"/>
  <c r="L1192" i="4"/>
  <c r="L1191" i="4"/>
  <c r="L1190" i="4"/>
  <c r="L1189" i="4"/>
  <c r="L1188" i="4"/>
  <c r="L1187" i="4"/>
  <c r="L1186" i="4"/>
  <c r="L1185" i="4"/>
  <c r="L1184" i="4"/>
  <c r="L1183" i="4"/>
  <c r="L1182" i="4"/>
  <c r="L1181" i="4"/>
  <c r="L1180" i="4"/>
  <c r="L1179" i="4"/>
  <c r="L1178" i="4"/>
  <c r="L1177" i="4"/>
  <c r="L1176" i="4"/>
  <c r="L1175" i="4"/>
  <c r="L1174" i="4"/>
  <c r="L1173" i="4"/>
  <c r="L1172" i="4"/>
  <c r="L1171" i="4"/>
  <c r="L1170" i="4"/>
  <c r="L1169" i="4"/>
  <c r="L1168" i="4"/>
  <c r="L1167" i="4"/>
  <c r="L1166" i="4"/>
  <c r="L1165" i="4"/>
  <c r="L1164" i="4"/>
  <c r="L1163" i="4"/>
  <c r="L1162" i="4"/>
  <c r="L1161" i="4"/>
  <c r="L1160" i="4"/>
  <c r="L1159" i="4"/>
  <c r="L1158" i="4"/>
  <c r="L1157" i="4"/>
  <c r="L1156" i="4"/>
  <c r="L1155" i="4"/>
  <c r="L1154" i="4"/>
  <c r="L1153" i="4"/>
  <c r="L1152" i="4"/>
  <c r="L1151" i="4"/>
  <c r="L1150" i="4"/>
  <c r="L1149" i="4"/>
  <c r="L1148" i="4"/>
  <c r="L1147" i="4"/>
  <c r="L1146" i="4"/>
  <c r="L1145" i="4"/>
  <c r="L1144" i="4"/>
  <c r="L1143" i="4"/>
  <c r="L1142" i="4"/>
  <c r="L1141" i="4"/>
  <c r="L1140" i="4"/>
  <c r="L1139" i="4"/>
  <c r="L1138" i="4"/>
  <c r="L1137" i="4"/>
  <c r="L1136" i="4"/>
  <c r="L1135" i="4"/>
  <c r="L1134" i="4"/>
  <c r="L1133" i="4"/>
  <c r="L1132" i="4"/>
  <c r="L1131" i="4"/>
  <c r="L1130" i="4"/>
  <c r="L1129" i="4"/>
  <c r="L1128" i="4"/>
  <c r="L1127" i="4"/>
  <c r="L1126" i="4"/>
  <c r="L1125" i="4"/>
  <c r="L1124" i="4"/>
  <c r="L1123" i="4"/>
  <c r="L1122" i="4"/>
  <c r="L1121" i="4"/>
  <c r="L1120" i="4"/>
  <c r="L1119" i="4"/>
  <c r="L1118" i="4"/>
  <c r="L1117" i="4"/>
  <c r="L1116" i="4"/>
  <c r="L1115" i="4"/>
  <c r="L1114" i="4"/>
  <c r="L1113" i="4"/>
  <c r="L1112" i="4"/>
  <c r="L1111" i="4"/>
  <c r="L1110" i="4"/>
  <c r="L1109" i="4"/>
  <c r="L1108" i="4"/>
  <c r="L1107" i="4"/>
  <c r="L1106" i="4"/>
  <c r="L1105" i="4"/>
  <c r="L1104" i="4"/>
  <c r="L1103" i="4"/>
  <c r="L1102" i="4"/>
  <c r="L1101" i="4"/>
  <c r="L1100" i="4"/>
  <c r="L1099" i="4"/>
  <c r="L1098" i="4"/>
  <c r="L1097" i="4"/>
  <c r="L1096" i="4"/>
  <c r="L1095" i="4"/>
  <c r="L1094" i="4"/>
  <c r="L1093" i="4"/>
  <c r="L1092" i="4"/>
  <c r="L1091" i="4"/>
  <c r="L1090" i="4"/>
  <c r="L1089" i="4"/>
  <c r="L1088" i="4"/>
  <c r="L1087" i="4"/>
  <c r="L1086" i="4"/>
  <c r="L1085" i="4"/>
  <c r="L1084" i="4"/>
  <c r="L1083" i="4"/>
  <c r="L1082" i="4"/>
  <c r="L1081" i="4"/>
  <c r="L1080" i="4"/>
  <c r="L1079" i="4"/>
  <c r="L1078" i="4"/>
  <c r="L1077" i="4"/>
  <c r="L1076" i="4"/>
  <c r="L1075" i="4"/>
  <c r="L1074" i="4"/>
  <c r="L1073" i="4"/>
  <c r="L1072" i="4"/>
  <c r="L1071" i="4"/>
  <c r="L1070" i="4"/>
  <c r="L1069" i="4"/>
  <c r="L1068" i="4"/>
  <c r="L1067" i="4"/>
  <c r="L1066" i="4"/>
  <c r="L1065" i="4"/>
  <c r="L1064" i="4"/>
  <c r="L1063" i="4"/>
  <c r="L1062" i="4"/>
  <c r="L1061" i="4"/>
  <c r="L1060" i="4"/>
  <c r="L1059" i="4"/>
  <c r="L1058" i="4"/>
  <c r="L1057" i="4"/>
  <c r="L1056" i="4"/>
  <c r="L1055" i="4"/>
  <c r="L1054" i="4"/>
  <c r="L1053" i="4"/>
  <c r="L1052" i="4"/>
  <c r="L1051" i="4"/>
  <c r="L1050" i="4"/>
  <c r="L1049" i="4"/>
  <c r="L1048" i="4"/>
  <c r="L1047" i="4"/>
  <c r="L1046" i="4"/>
  <c r="L1045" i="4"/>
  <c r="L1044" i="4"/>
  <c r="L1043" i="4"/>
  <c r="L1042" i="4"/>
  <c r="L1041" i="4"/>
  <c r="L1040" i="4"/>
  <c r="L1039" i="4"/>
  <c r="L1038" i="4"/>
  <c r="L1037" i="4"/>
  <c r="L1036" i="4"/>
  <c r="L1035" i="4"/>
  <c r="L1034" i="4"/>
  <c r="L1033" i="4"/>
  <c r="L1032" i="4"/>
  <c r="L1031" i="4"/>
  <c r="L1030" i="4"/>
  <c r="L1029" i="4"/>
  <c r="L1028" i="4"/>
  <c r="L1027" i="4"/>
  <c r="L1026" i="4"/>
  <c r="L1025" i="4"/>
  <c r="L1024" i="4"/>
  <c r="L1023" i="4"/>
  <c r="L1022" i="4"/>
  <c r="L1021" i="4"/>
  <c r="L1020" i="4"/>
  <c r="L1019" i="4"/>
  <c r="L1018" i="4"/>
  <c r="L1017" i="4"/>
  <c r="L1016" i="4"/>
  <c r="L1015" i="4"/>
  <c r="L1014" i="4"/>
  <c r="L1013" i="4"/>
  <c r="L1012" i="4"/>
  <c r="L1011" i="4"/>
  <c r="L1010" i="4"/>
  <c r="L1009" i="4"/>
  <c r="L1008" i="4"/>
  <c r="L1007" i="4"/>
  <c r="L1006" i="4"/>
  <c r="L1005" i="4"/>
  <c r="L1004" i="4"/>
  <c r="L1003" i="4"/>
  <c r="L1002" i="4"/>
  <c r="L1001" i="4"/>
  <c r="L1000" i="4"/>
  <c r="L999" i="4"/>
  <c r="L998" i="4"/>
  <c r="L997" i="4"/>
  <c r="L996" i="4"/>
  <c r="L995" i="4"/>
  <c r="L994" i="4"/>
  <c r="L993" i="4"/>
  <c r="L992" i="4"/>
  <c r="L991" i="4"/>
  <c r="L990" i="4"/>
  <c r="L989" i="4"/>
  <c r="F4" i="9" l="1"/>
  <c r="C63" i="9"/>
  <c r="L50" i="5"/>
  <c r="L101" i="5" s="1"/>
  <c r="C90" i="3"/>
  <c r="C1511" i="2"/>
  <c r="C1514" i="4"/>
  <c r="T27" i="5"/>
  <c r="T30" i="5" s="1"/>
  <c r="G8" i="8" s="1"/>
  <c r="K89" i="5"/>
  <c r="L1500" i="4"/>
  <c r="L1499" i="4"/>
  <c r="L1498" i="4"/>
  <c r="L1497" i="4"/>
  <c r="L1472" i="4"/>
  <c r="L1471" i="4"/>
  <c r="L1470" i="4"/>
  <c r="L1469" i="4"/>
  <c r="L1468" i="4"/>
  <c r="L1467" i="4"/>
  <c r="L1466" i="4"/>
  <c r="L1465" i="4"/>
  <c r="L1464" i="4"/>
  <c r="L1463" i="4"/>
  <c r="L1462" i="4"/>
  <c r="L1461" i="4"/>
  <c r="L1460" i="4"/>
  <c r="L1459" i="4"/>
  <c r="L1458" i="4"/>
  <c r="B9" i="3"/>
  <c r="B11" i="3" s="1"/>
  <c r="B13" i="3" s="1"/>
  <c r="B15" i="3" s="1"/>
  <c r="B23" i="6"/>
  <c r="H3" i="8" s="1"/>
  <c r="J2" i="4"/>
  <c r="J8" i="7" l="1"/>
  <c r="Q45" i="5"/>
  <c r="Q96" i="5" s="1"/>
  <c r="K3" i="7"/>
  <c r="T29" i="5"/>
  <c r="W29" i="5" s="1"/>
  <c r="I8" i="4"/>
  <c r="J3" i="4"/>
  <c r="D13" i="3"/>
  <c r="C13" i="3"/>
  <c r="C11" i="3"/>
  <c r="D9" i="3"/>
  <c r="D11" i="3"/>
  <c r="C15" i="3"/>
  <c r="D15" i="3"/>
  <c r="B17" i="3"/>
  <c r="C17" i="3" s="1"/>
  <c r="C9" i="3"/>
  <c r="J15" i="3" l="1"/>
  <c r="J16" i="3" s="1"/>
  <c r="L15" i="3"/>
  <c r="L16" i="3" s="1"/>
  <c r="N15" i="3"/>
  <c r="N16" i="3" s="1"/>
  <c r="P15" i="3"/>
  <c r="P16" i="3" s="1"/>
  <c r="T15" i="3"/>
  <c r="T16" i="3" s="1"/>
  <c r="V15" i="3"/>
  <c r="V16" i="3" s="1"/>
  <c r="X15" i="3"/>
  <c r="X16" i="3" s="1"/>
  <c r="Z15" i="3"/>
  <c r="Z16" i="3" s="1"/>
  <c r="AB15" i="3"/>
  <c r="AB16" i="3" s="1"/>
  <c r="R15" i="3"/>
  <c r="R16" i="3" s="1"/>
  <c r="F15" i="3"/>
  <c r="F16" i="3" s="1"/>
  <c r="H15" i="3"/>
  <c r="H16" i="3" s="1"/>
  <c r="L9" i="3"/>
  <c r="L10" i="3" s="1"/>
  <c r="F9" i="3"/>
  <c r="F10" i="3" s="1"/>
  <c r="H9" i="3"/>
  <c r="H10" i="3" s="1"/>
  <c r="J9" i="3"/>
  <c r="J10" i="3" s="1"/>
  <c r="N9" i="3"/>
  <c r="N10" i="3" s="1"/>
  <c r="P9" i="3"/>
  <c r="P10" i="3" s="1"/>
  <c r="R9" i="3"/>
  <c r="R10" i="3" s="1"/>
  <c r="T9" i="3"/>
  <c r="T10" i="3" s="1"/>
  <c r="V9" i="3"/>
  <c r="V10" i="3" s="1"/>
  <c r="X9" i="3"/>
  <c r="X10" i="3" s="1"/>
  <c r="Z9" i="3"/>
  <c r="Z10" i="3" s="1"/>
  <c r="AB9" i="3"/>
  <c r="AB10" i="3" s="1"/>
  <c r="H11" i="3"/>
  <c r="H12" i="3" s="1"/>
  <c r="F11" i="3"/>
  <c r="F12" i="3" s="1"/>
  <c r="J11" i="3"/>
  <c r="J12" i="3" s="1"/>
  <c r="L11" i="3"/>
  <c r="L12" i="3" s="1"/>
  <c r="N11" i="3"/>
  <c r="N12" i="3" s="1"/>
  <c r="P11" i="3"/>
  <c r="P12" i="3" s="1"/>
  <c r="R11" i="3"/>
  <c r="R12" i="3" s="1"/>
  <c r="T11" i="3"/>
  <c r="T12" i="3" s="1"/>
  <c r="V11" i="3"/>
  <c r="V12" i="3" s="1"/>
  <c r="X11" i="3"/>
  <c r="X12" i="3" s="1"/>
  <c r="Z11" i="3"/>
  <c r="Z12" i="3" s="1"/>
  <c r="AB11" i="3"/>
  <c r="AB12" i="3" s="1"/>
  <c r="F13" i="3"/>
  <c r="F14" i="3" s="1"/>
  <c r="H13" i="3"/>
  <c r="H14" i="3" s="1"/>
  <c r="J13" i="3"/>
  <c r="J14" i="3" s="1"/>
  <c r="L13" i="3"/>
  <c r="L14" i="3" s="1"/>
  <c r="P13" i="3"/>
  <c r="P14" i="3" s="1"/>
  <c r="R13" i="3"/>
  <c r="R14" i="3" s="1"/>
  <c r="T13" i="3"/>
  <c r="T14" i="3" s="1"/>
  <c r="V13" i="3"/>
  <c r="V14" i="3" s="1"/>
  <c r="X13" i="3"/>
  <c r="X14" i="3" s="1"/>
  <c r="Z13" i="3"/>
  <c r="Z14" i="3" s="1"/>
  <c r="AB13" i="3"/>
  <c r="AB14" i="3" s="1"/>
  <c r="N13" i="3"/>
  <c r="N14" i="3" s="1"/>
  <c r="I9" i="4"/>
  <c r="J52" i="5"/>
  <c r="BT15" i="3"/>
  <c r="BT16" i="3" s="1"/>
  <c r="AN15" i="3"/>
  <c r="AN16" i="3" s="1"/>
  <c r="BR15" i="3"/>
  <c r="BR16" i="3" s="1"/>
  <c r="AL15" i="3"/>
  <c r="AL16" i="3" s="1"/>
  <c r="BP15" i="3"/>
  <c r="BP16" i="3" s="1"/>
  <c r="AJ15" i="3"/>
  <c r="AJ16" i="3" s="1"/>
  <c r="AP15" i="3"/>
  <c r="AP16" i="3" s="1"/>
  <c r="BN15" i="3"/>
  <c r="BN16" i="3" s="1"/>
  <c r="AH15" i="3"/>
  <c r="AH16" i="3" s="1"/>
  <c r="BL15" i="3"/>
  <c r="BL16" i="3" s="1"/>
  <c r="AF15" i="3"/>
  <c r="AF16" i="3" s="1"/>
  <c r="BJ15" i="3"/>
  <c r="BJ16" i="3" s="1"/>
  <c r="AD15" i="3"/>
  <c r="AD16" i="3" s="1"/>
  <c r="BH15" i="3"/>
  <c r="BH16" i="3" s="1"/>
  <c r="BF15" i="3"/>
  <c r="BF16" i="3" s="1"/>
  <c r="BD15" i="3"/>
  <c r="BD16" i="3" s="1"/>
  <c r="BB15" i="3"/>
  <c r="BB16" i="3" s="1"/>
  <c r="AT15" i="3"/>
  <c r="AT16" i="3" s="1"/>
  <c r="AZ15" i="3"/>
  <c r="AZ16" i="3" s="1"/>
  <c r="BV15" i="3"/>
  <c r="BV16" i="3" s="1"/>
  <c r="AX15" i="3"/>
  <c r="AX16" i="3" s="1"/>
  <c r="AV15" i="3"/>
  <c r="AV16" i="3" s="1"/>
  <c r="BX15" i="3"/>
  <c r="BX16" i="3" s="1"/>
  <c r="AR15" i="3"/>
  <c r="AR16" i="3" s="1"/>
  <c r="BN11" i="3"/>
  <c r="BN12" i="3" s="1"/>
  <c r="AH11" i="3"/>
  <c r="AH12" i="3" s="1"/>
  <c r="BL11" i="3"/>
  <c r="BL12" i="3" s="1"/>
  <c r="AF11" i="3"/>
  <c r="AF12" i="3" s="1"/>
  <c r="BJ11" i="3"/>
  <c r="BJ12" i="3" s="1"/>
  <c r="AD11" i="3"/>
  <c r="AD12" i="3" s="1"/>
  <c r="BH11" i="3"/>
  <c r="BH12" i="3" s="1"/>
  <c r="BF11" i="3"/>
  <c r="BF12" i="3" s="1"/>
  <c r="AJ11" i="3"/>
  <c r="AJ12" i="3" s="1"/>
  <c r="BD11" i="3"/>
  <c r="BD12" i="3" s="1"/>
  <c r="AN11" i="3"/>
  <c r="AN12" i="3" s="1"/>
  <c r="BP11" i="3"/>
  <c r="BP12" i="3" s="1"/>
  <c r="BB11" i="3"/>
  <c r="BB12" i="3" s="1"/>
  <c r="AZ11" i="3"/>
  <c r="AZ12" i="3" s="1"/>
  <c r="AX11" i="3"/>
  <c r="AX12" i="3" s="1"/>
  <c r="AV11" i="3"/>
  <c r="AV12" i="3" s="1"/>
  <c r="BT11" i="3"/>
  <c r="BT12" i="3" s="1"/>
  <c r="AT11" i="3"/>
  <c r="AT12" i="3" s="1"/>
  <c r="BX11" i="3"/>
  <c r="BX12" i="3" s="1"/>
  <c r="AR11" i="3"/>
  <c r="AR12" i="3" s="1"/>
  <c r="BV11" i="3"/>
  <c r="BV12" i="3" s="1"/>
  <c r="AP11" i="3"/>
  <c r="AP12" i="3" s="1"/>
  <c r="BR11" i="3"/>
  <c r="BR12" i="3" s="1"/>
  <c r="AL11" i="3"/>
  <c r="AL12" i="3" s="1"/>
  <c r="AV9" i="3"/>
  <c r="AV10" i="3" s="1"/>
  <c r="AT9" i="3"/>
  <c r="AT10" i="3" s="1"/>
  <c r="BX9" i="3"/>
  <c r="BX10" i="3" s="1"/>
  <c r="AR9" i="3"/>
  <c r="AR10" i="3" s="1"/>
  <c r="BV9" i="3"/>
  <c r="BV10" i="3" s="1"/>
  <c r="AP9" i="3"/>
  <c r="AP10" i="3" s="1"/>
  <c r="BT9" i="3"/>
  <c r="BT10" i="3" s="1"/>
  <c r="AN9" i="3"/>
  <c r="AN10" i="3" s="1"/>
  <c r="BR9" i="3"/>
  <c r="BR10" i="3" s="1"/>
  <c r="AL9" i="3"/>
  <c r="AL10" i="3" s="1"/>
  <c r="BP9" i="3"/>
  <c r="BP10" i="3" s="1"/>
  <c r="AJ9" i="3"/>
  <c r="AJ10" i="3" s="1"/>
  <c r="BN9" i="3"/>
  <c r="BN10" i="3" s="1"/>
  <c r="AH9" i="3"/>
  <c r="AH10" i="3" s="1"/>
  <c r="BL9" i="3"/>
  <c r="BL10" i="3" s="1"/>
  <c r="AF9" i="3"/>
  <c r="AF10" i="3" s="1"/>
  <c r="BB9" i="3"/>
  <c r="BB10" i="3" s="1"/>
  <c r="BJ9" i="3"/>
  <c r="BJ10" i="3" s="1"/>
  <c r="AD9" i="3"/>
  <c r="AD10" i="3" s="1"/>
  <c r="AX9" i="3"/>
  <c r="AX10" i="3" s="1"/>
  <c r="BH9" i="3"/>
  <c r="BH10" i="3" s="1"/>
  <c r="BF9" i="3"/>
  <c r="BF10" i="3" s="1"/>
  <c r="BD9" i="3"/>
  <c r="BD10" i="3" s="1"/>
  <c r="AZ9" i="3"/>
  <c r="AZ10" i="3" s="1"/>
  <c r="AZ13" i="3"/>
  <c r="AZ14" i="3" s="1"/>
  <c r="AX13" i="3"/>
  <c r="AX14" i="3" s="1"/>
  <c r="AV13" i="3"/>
  <c r="AV14" i="3" s="1"/>
  <c r="AT13" i="3"/>
  <c r="AT14" i="3" s="1"/>
  <c r="BX13" i="3"/>
  <c r="BX14" i="3" s="1"/>
  <c r="AR13" i="3"/>
  <c r="AR14" i="3" s="1"/>
  <c r="BV13" i="3"/>
  <c r="BV14" i="3" s="1"/>
  <c r="AP13" i="3"/>
  <c r="AP14" i="3" s="1"/>
  <c r="BT13" i="3"/>
  <c r="BT14" i="3" s="1"/>
  <c r="AN13" i="3"/>
  <c r="AN14" i="3" s="1"/>
  <c r="BR13" i="3"/>
  <c r="BR14" i="3" s="1"/>
  <c r="AL13" i="3"/>
  <c r="AL14" i="3" s="1"/>
  <c r="BP13" i="3"/>
  <c r="BP14" i="3" s="1"/>
  <c r="AJ13" i="3"/>
  <c r="AJ14" i="3" s="1"/>
  <c r="BN13" i="3"/>
  <c r="BN14" i="3" s="1"/>
  <c r="AH13" i="3"/>
  <c r="AH14" i="3" s="1"/>
  <c r="BF13" i="3"/>
  <c r="BF14" i="3" s="1"/>
  <c r="BB13" i="3"/>
  <c r="BB14" i="3" s="1"/>
  <c r="BL13" i="3"/>
  <c r="BL14" i="3" s="1"/>
  <c r="AF13" i="3"/>
  <c r="AF14" i="3" s="1"/>
  <c r="BJ13" i="3"/>
  <c r="BJ14" i="3" s="1"/>
  <c r="AD13" i="3"/>
  <c r="AD14" i="3" s="1"/>
  <c r="BH13" i="3"/>
  <c r="BH14" i="3" s="1"/>
  <c r="BD13" i="3"/>
  <c r="BD14" i="3" s="1"/>
  <c r="C14" i="3"/>
  <c r="C10" i="3"/>
  <c r="C12" i="3"/>
  <c r="C16" i="3"/>
  <c r="B19" i="3"/>
  <c r="D19" i="3" s="1"/>
  <c r="D17" i="3"/>
  <c r="N17" i="3" l="1"/>
  <c r="N18" i="3" s="1"/>
  <c r="P17" i="3"/>
  <c r="P18" i="3" s="1"/>
  <c r="R17" i="3"/>
  <c r="R18" i="3" s="1"/>
  <c r="T17" i="3"/>
  <c r="T18" i="3" s="1"/>
  <c r="X17" i="3"/>
  <c r="X18" i="3" s="1"/>
  <c r="Z17" i="3"/>
  <c r="Z18" i="3" s="1"/>
  <c r="V17" i="3"/>
  <c r="V18" i="3" s="1"/>
  <c r="AB17" i="3"/>
  <c r="AB18" i="3" s="1"/>
  <c r="F17" i="3"/>
  <c r="F18" i="3" s="1"/>
  <c r="H17" i="3"/>
  <c r="H18" i="3" s="1"/>
  <c r="J17" i="3"/>
  <c r="J18" i="3" s="1"/>
  <c r="L17" i="3"/>
  <c r="L18" i="3" s="1"/>
  <c r="L19" i="3"/>
  <c r="L20" i="3" s="1"/>
  <c r="N19" i="3"/>
  <c r="N20" i="3" s="1"/>
  <c r="P19" i="3"/>
  <c r="P20" i="3" s="1"/>
  <c r="R19" i="3"/>
  <c r="R20" i="3" s="1"/>
  <c r="V19" i="3"/>
  <c r="V20" i="3" s="1"/>
  <c r="X19" i="3"/>
  <c r="X20" i="3" s="1"/>
  <c r="Z19" i="3"/>
  <c r="Z20" i="3" s="1"/>
  <c r="AB19" i="3"/>
  <c r="AB20" i="3" s="1"/>
  <c r="F19" i="3"/>
  <c r="F20" i="3" s="1"/>
  <c r="T19" i="3"/>
  <c r="T20" i="3" s="1"/>
  <c r="H19" i="3"/>
  <c r="H20" i="3" s="1"/>
  <c r="J19" i="3"/>
  <c r="J20" i="3" s="1"/>
  <c r="BJ17" i="3"/>
  <c r="BJ18" i="3" s="1"/>
  <c r="AD17" i="3"/>
  <c r="AD18" i="3" s="1"/>
  <c r="BL17" i="3"/>
  <c r="BL18" i="3" s="1"/>
  <c r="BH17" i="3"/>
  <c r="BH18" i="3" s="1"/>
  <c r="BF17" i="3"/>
  <c r="BF18" i="3" s="1"/>
  <c r="BD17" i="3"/>
  <c r="BD18" i="3" s="1"/>
  <c r="AJ17" i="3"/>
  <c r="AJ18" i="3" s="1"/>
  <c r="BB17" i="3"/>
  <c r="BB18" i="3" s="1"/>
  <c r="AZ17" i="3"/>
  <c r="AZ18" i="3" s="1"/>
  <c r="AX17" i="3"/>
  <c r="AX18" i="3" s="1"/>
  <c r="AV17" i="3"/>
  <c r="AV18" i="3" s="1"/>
  <c r="AT17" i="3"/>
  <c r="AT18" i="3" s="1"/>
  <c r="BP17" i="3"/>
  <c r="BP18" i="3" s="1"/>
  <c r="BX17" i="3"/>
  <c r="BX18" i="3" s="1"/>
  <c r="AR17" i="3"/>
  <c r="AR18" i="3" s="1"/>
  <c r="BV17" i="3"/>
  <c r="BV18" i="3" s="1"/>
  <c r="AP17" i="3"/>
  <c r="AP18" i="3" s="1"/>
  <c r="BT17" i="3"/>
  <c r="BT18" i="3" s="1"/>
  <c r="AN17" i="3"/>
  <c r="AN18" i="3" s="1"/>
  <c r="AF17" i="3"/>
  <c r="AF18" i="3" s="1"/>
  <c r="BR17" i="3"/>
  <c r="BR18" i="3" s="1"/>
  <c r="AL17" i="3"/>
  <c r="AL18" i="3" s="1"/>
  <c r="BN17" i="3"/>
  <c r="BN18" i="3" s="1"/>
  <c r="AH17" i="3"/>
  <c r="AH18" i="3" s="1"/>
  <c r="AZ19" i="3"/>
  <c r="AZ20" i="3" s="1"/>
  <c r="AX19" i="3"/>
  <c r="AX20" i="3" s="1"/>
  <c r="AV19" i="3"/>
  <c r="AV20" i="3" s="1"/>
  <c r="AT19" i="3"/>
  <c r="AT20" i="3" s="1"/>
  <c r="BX19" i="3"/>
  <c r="BX20" i="3" s="1"/>
  <c r="AR19" i="3"/>
  <c r="AR20" i="3" s="1"/>
  <c r="BV19" i="3"/>
  <c r="BV20" i="3" s="1"/>
  <c r="AP19" i="3"/>
  <c r="AP20" i="3" s="1"/>
  <c r="BT19" i="3"/>
  <c r="BT20" i="3" s="1"/>
  <c r="AN19" i="3"/>
  <c r="AN20" i="3" s="1"/>
  <c r="BB19" i="3"/>
  <c r="BB20" i="3" s="1"/>
  <c r="BR19" i="3"/>
  <c r="BR20" i="3" s="1"/>
  <c r="AL19" i="3"/>
  <c r="AL20" i="3" s="1"/>
  <c r="BP19" i="3"/>
  <c r="BP20" i="3" s="1"/>
  <c r="AJ19" i="3"/>
  <c r="AJ20" i="3" s="1"/>
  <c r="BN19" i="3"/>
  <c r="BN20" i="3" s="1"/>
  <c r="AH19" i="3"/>
  <c r="AH20" i="3" s="1"/>
  <c r="BL19" i="3"/>
  <c r="BL20" i="3" s="1"/>
  <c r="AF19" i="3"/>
  <c r="AF20" i="3" s="1"/>
  <c r="BJ19" i="3"/>
  <c r="BJ20" i="3" s="1"/>
  <c r="AD19" i="3"/>
  <c r="AD20" i="3" s="1"/>
  <c r="BH19" i="3"/>
  <c r="BH20" i="3" s="1"/>
  <c r="BF19" i="3"/>
  <c r="BF20" i="3" s="1"/>
  <c r="BD19" i="3"/>
  <c r="BD20" i="3" s="1"/>
  <c r="C19" i="3"/>
  <c r="C18" i="3"/>
  <c r="B21" i="3"/>
  <c r="B23" i="3" s="1"/>
  <c r="C20" i="3"/>
  <c r="D21" i="3" l="1"/>
  <c r="C21" i="3"/>
  <c r="D23" i="3"/>
  <c r="B25" i="3"/>
  <c r="C23" i="3"/>
  <c r="T23" i="3" l="1"/>
  <c r="T24" i="3" s="1"/>
  <c r="V23" i="3"/>
  <c r="V24" i="3" s="1"/>
  <c r="X23" i="3"/>
  <c r="X24" i="3" s="1"/>
  <c r="Z23" i="3"/>
  <c r="Z24" i="3" s="1"/>
  <c r="AB23" i="3"/>
  <c r="AB24" i="3" s="1"/>
  <c r="F23" i="3"/>
  <c r="F24" i="3" s="1"/>
  <c r="H23" i="3"/>
  <c r="H24" i="3" s="1"/>
  <c r="J23" i="3"/>
  <c r="J24" i="3" s="1"/>
  <c r="L23" i="3"/>
  <c r="L24" i="3" s="1"/>
  <c r="N23" i="3"/>
  <c r="N24" i="3" s="1"/>
  <c r="P23" i="3"/>
  <c r="P24" i="3" s="1"/>
  <c r="R23" i="3"/>
  <c r="R24" i="3" s="1"/>
  <c r="R21" i="3"/>
  <c r="R22" i="3" s="1"/>
  <c r="T21" i="3"/>
  <c r="T22" i="3" s="1"/>
  <c r="V21" i="3"/>
  <c r="V22" i="3" s="1"/>
  <c r="X21" i="3"/>
  <c r="X22" i="3" s="1"/>
  <c r="AB21" i="3"/>
  <c r="AB22" i="3" s="1"/>
  <c r="F21" i="3"/>
  <c r="F22" i="3" s="1"/>
  <c r="H21" i="3"/>
  <c r="H22" i="3" s="1"/>
  <c r="J21" i="3"/>
  <c r="J22" i="3" s="1"/>
  <c r="L21" i="3"/>
  <c r="L22" i="3" s="1"/>
  <c r="N21" i="3"/>
  <c r="N22" i="3" s="1"/>
  <c r="P21" i="3"/>
  <c r="P22" i="3" s="1"/>
  <c r="Z21" i="3"/>
  <c r="Z22" i="3" s="1"/>
  <c r="BH23" i="3"/>
  <c r="BH24" i="3" s="1"/>
  <c r="BF23" i="3"/>
  <c r="BF24" i="3" s="1"/>
  <c r="BD23" i="3"/>
  <c r="BD24" i="3" s="1"/>
  <c r="BB23" i="3"/>
  <c r="BB24" i="3" s="1"/>
  <c r="AZ23" i="3"/>
  <c r="AZ24" i="3" s="1"/>
  <c r="AX23" i="3"/>
  <c r="AX24" i="3" s="1"/>
  <c r="AV23" i="3"/>
  <c r="AV24" i="3" s="1"/>
  <c r="AD23" i="3"/>
  <c r="AD24" i="3" s="1"/>
  <c r="AT23" i="3"/>
  <c r="AT24" i="3" s="1"/>
  <c r="BX23" i="3"/>
  <c r="BX24" i="3" s="1"/>
  <c r="AR23" i="3"/>
  <c r="AR24" i="3" s="1"/>
  <c r="BV23" i="3"/>
  <c r="BV24" i="3" s="1"/>
  <c r="AP23" i="3"/>
  <c r="AP24" i="3" s="1"/>
  <c r="BT23" i="3"/>
  <c r="BT24" i="3" s="1"/>
  <c r="AN23" i="3"/>
  <c r="AN24" i="3" s="1"/>
  <c r="BR23" i="3"/>
  <c r="BR24" i="3" s="1"/>
  <c r="AL23" i="3"/>
  <c r="AL24" i="3" s="1"/>
  <c r="BP23" i="3"/>
  <c r="BP24" i="3" s="1"/>
  <c r="AJ23" i="3"/>
  <c r="AJ24" i="3" s="1"/>
  <c r="BN23" i="3"/>
  <c r="BN24" i="3" s="1"/>
  <c r="AH23" i="3"/>
  <c r="AH24" i="3" s="1"/>
  <c r="BL23" i="3"/>
  <c r="BL24" i="3" s="1"/>
  <c r="AF23" i="3"/>
  <c r="AF24" i="3" s="1"/>
  <c r="BJ23" i="3"/>
  <c r="BJ24" i="3" s="1"/>
  <c r="BR21" i="3"/>
  <c r="BR22" i="3" s="1"/>
  <c r="AL21" i="3"/>
  <c r="AL22" i="3" s="1"/>
  <c r="BP21" i="3"/>
  <c r="BP22" i="3" s="1"/>
  <c r="AJ21" i="3"/>
  <c r="AJ22" i="3" s="1"/>
  <c r="BN21" i="3"/>
  <c r="BN22" i="3" s="1"/>
  <c r="AH21" i="3"/>
  <c r="AH22" i="3" s="1"/>
  <c r="BL21" i="3"/>
  <c r="BL22" i="3" s="1"/>
  <c r="AF21" i="3"/>
  <c r="AF22" i="3" s="1"/>
  <c r="BJ21" i="3"/>
  <c r="BJ22" i="3" s="1"/>
  <c r="AD21" i="3"/>
  <c r="AD22" i="3" s="1"/>
  <c r="BH21" i="3"/>
  <c r="BH22" i="3" s="1"/>
  <c r="BF21" i="3"/>
  <c r="BF22" i="3" s="1"/>
  <c r="BD21" i="3"/>
  <c r="BD22" i="3" s="1"/>
  <c r="AR21" i="3"/>
  <c r="AR22" i="3" s="1"/>
  <c r="BB21" i="3"/>
  <c r="BB22" i="3" s="1"/>
  <c r="AZ21" i="3"/>
  <c r="AZ22" i="3" s="1"/>
  <c r="BX21" i="3"/>
  <c r="BX22" i="3" s="1"/>
  <c r="AN21" i="3"/>
  <c r="AN22" i="3" s="1"/>
  <c r="AX21" i="3"/>
  <c r="AX22" i="3" s="1"/>
  <c r="AV21" i="3"/>
  <c r="AV22" i="3" s="1"/>
  <c r="AT21" i="3"/>
  <c r="AT22" i="3" s="1"/>
  <c r="BV21" i="3"/>
  <c r="BV22" i="3" s="1"/>
  <c r="AP21" i="3"/>
  <c r="AP22" i="3" s="1"/>
  <c r="BT21" i="3"/>
  <c r="BT22" i="3" s="1"/>
  <c r="C22" i="3"/>
  <c r="C24" i="3"/>
  <c r="D25" i="3"/>
  <c r="C25" i="3"/>
  <c r="B27" i="3"/>
  <c r="X25" i="3" l="1"/>
  <c r="X26" i="3" s="1"/>
  <c r="Z25" i="3"/>
  <c r="Z26" i="3" s="1"/>
  <c r="AB25" i="3"/>
  <c r="AB26" i="3" s="1"/>
  <c r="F25" i="3"/>
  <c r="F26" i="3" s="1"/>
  <c r="H25" i="3"/>
  <c r="H26" i="3" s="1"/>
  <c r="J25" i="3"/>
  <c r="J26" i="3" s="1"/>
  <c r="L25" i="3"/>
  <c r="L26" i="3" s="1"/>
  <c r="N25" i="3"/>
  <c r="N26" i="3" s="1"/>
  <c r="P25" i="3"/>
  <c r="P26" i="3" s="1"/>
  <c r="R25" i="3"/>
  <c r="R26" i="3" s="1"/>
  <c r="T25" i="3"/>
  <c r="T26" i="3" s="1"/>
  <c r="V25" i="3"/>
  <c r="V26" i="3" s="1"/>
  <c r="BV25" i="3"/>
  <c r="BV26" i="3" s="1"/>
  <c r="AP25" i="3"/>
  <c r="AP26" i="3" s="1"/>
  <c r="BT25" i="3"/>
  <c r="BT26" i="3" s="1"/>
  <c r="AN25" i="3"/>
  <c r="AN26" i="3" s="1"/>
  <c r="BR25" i="3"/>
  <c r="BR26" i="3" s="1"/>
  <c r="AL25" i="3"/>
  <c r="AL26" i="3" s="1"/>
  <c r="BP25" i="3"/>
  <c r="BP26" i="3" s="1"/>
  <c r="AJ25" i="3"/>
  <c r="AJ26" i="3" s="1"/>
  <c r="BN25" i="3"/>
  <c r="BN26" i="3" s="1"/>
  <c r="AH25" i="3"/>
  <c r="AH26" i="3" s="1"/>
  <c r="BL25" i="3"/>
  <c r="BL26" i="3" s="1"/>
  <c r="AF25" i="3"/>
  <c r="AF26" i="3" s="1"/>
  <c r="BJ25" i="3"/>
  <c r="BJ26" i="3" s="1"/>
  <c r="AD25" i="3"/>
  <c r="AD26" i="3" s="1"/>
  <c r="AR25" i="3"/>
  <c r="AR26" i="3" s="1"/>
  <c r="BH25" i="3"/>
  <c r="BH26" i="3" s="1"/>
  <c r="BF25" i="3"/>
  <c r="BF26" i="3" s="1"/>
  <c r="BD25" i="3"/>
  <c r="BD26" i="3" s="1"/>
  <c r="BB25" i="3"/>
  <c r="BB26" i="3" s="1"/>
  <c r="AZ25" i="3"/>
  <c r="AZ26" i="3" s="1"/>
  <c r="AX25" i="3"/>
  <c r="AX26" i="3" s="1"/>
  <c r="BX25" i="3"/>
  <c r="BX26" i="3" s="1"/>
  <c r="AV25" i="3"/>
  <c r="AV26" i="3" s="1"/>
  <c r="AT25" i="3"/>
  <c r="AT26" i="3" s="1"/>
  <c r="C26" i="3"/>
  <c r="D27" i="3"/>
  <c r="C27" i="3"/>
  <c r="B29" i="3"/>
  <c r="T27" i="3" l="1"/>
  <c r="T28" i="3" s="1"/>
  <c r="AB27" i="3"/>
  <c r="AB28" i="3" s="1"/>
  <c r="V27" i="3"/>
  <c r="V28" i="3" s="1"/>
  <c r="X27" i="3"/>
  <c r="X28" i="3" s="1"/>
  <c r="Z27" i="3"/>
  <c r="Z28" i="3" s="1"/>
  <c r="F27" i="3"/>
  <c r="F28" i="3" s="1"/>
  <c r="H27" i="3"/>
  <c r="H28" i="3" s="1"/>
  <c r="J27" i="3"/>
  <c r="J28" i="3" s="1"/>
  <c r="L27" i="3"/>
  <c r="L28" i="3" s="1"/>
  <c r="N27" i="3"/>
  <c r="N28" i="3" s="1"/>
  <c r="P27" i="3"/>
  <c r="P28" i="3" s="1"/>
  <c r="R27" i="3"/>
  <c r="R28" i="3" s="1"/>
  <c r="BD27" i="3"/>
  <c r="BD28" i="3" s="1"/>
  <c r="AV27" i="3"/>
  <c r="AV28" i="3" s="1"/>
  <c r="AT27" i="3"/>
  <c r="AT28" i="3" s="1"/>
  <c r="AZ27" i="3"/>
  <c r="AZ28" i="3" s="1"/>
  <c r="AX27" i="3"/>
  <c r="AX28" i="3" s="1"/>
  <c r="AR27" i="3"/>
  <c r="AR28" i="3" s="1"/>
  <c r="AP27" i="3"/>
  <c r="AP28" i="3" s="1"/>
  <c r="AN27" i="3"/>
  <c r="AN28" i="3" s="1"/>
  <c r="BX27" i="3"/>
  <c r="BX28" i="3" s="1"/>
  <c r="AL27" i="3"/>
  <c r="AL28" i="3" s="1"/>
  <c r="BV27" i="3"/>
  <c r="BV28" i="3" s="1"/>
  <c r="AJ27" i="3"/>
  <c r="AJ28" i="3" s="1"/>
  <c r="BT27" i="3"/>
  <c r="BT28" i="3" s="1"/>
  <c r="AH27" i="3"/>
  <c r="AH28" i="3" s="1"/>
  <c r="BR27" i="3"/>
  <c r="BR28" i="3" s="1"/>
  <c r="AF27" i="3"/>
  <c r="AF28" i="3" s="1"/>
  <c r="BP27" i="3"/>
  <c r="BP28" i="3" s="1"/>
  <c r="AD27" i="3"/>
  <c r="AD28" i="3" s="1"/>
  <c r="BN27" i="3"/>
  <c r="BN28" i="3" s="1"/>
  <c r="BL27" i="3"/>
  <c r="BL28" i="3" s="1"/>
  <c r="BJ27" i="3"/>
  <c r="BJ28" i="3" s="1"/>
  <c r="BH27" i="3"/>
  <c r="BH28" i="3" s="1"/>
  <c r="BF27" i="3"/>
  <c r="BF28" i="3" s="1"/>
  <c r="BB27" i="3"/>
  <c r="BB28" i="3" s="1"/>
  <c r="D29" i="3"/>
  <c r="C29" i="3"/>
  <c r="B31" i="3"/>
  <c r="C28" i="3"/>
  <c r="Z29" i="3" l="1"/>
  <c r="Z30" i="3" s="1"/>
  <c r="AB29" i="3"/>
  <c r="AB30" i="3" s="1"/>
  <c r="F29" i="3"/>
  <c r="F30" i="3" s="1"/>
  <c r="H29" i="3"/>
  <c r="H30" i="3" s="1"/>
  <c r="J29" i="3"/>
  <c r="J30" i="3" s="1"/>
  <c r="L29" i="3"/>
  <c r="L30" i="3" s="1"/>
  <c r="N29" i="3"/>
  <c r="N30" i="3" s="1"/>
  <c r="P29" i="3"/>
  <c r="P30" i="3" s="1"/>
  <c r="R29" i="3"/>
  <c r="R30" i="3" s="1"/>
  <c r="T29" i="3"/>
  <c r="T30" i="3" s="1"/>
  <c r="V29" i="3"/>
  <c r="V30" i="3" s="1"/>
  <c r="X29" i="3"/>
  <c r="X30" i="3" s="1"/>
  <c r="AX29" i="3"/>
  <c r="AX30" i="3" s="1"/>
  <c r="BV29" i="3"/>
  <c r="BV30" i="3" s="1"/>
  <c r="AP29" i="3"/>
  <c r="AP30" i="3" s="1"/>
  <c r="BT29" i="3"/>
  <c r="BT30" i="3" s="1"/>
  <c r="AN29" i="3"/>
  <c r="AN30" i="3" s="1"/>
  <c r="BP29" i="3"/>
  <c r="BP30" i="3" s="1"/>
  <c r="AD29" i="3"/>
  <c r="AD30" i="3" s="1"/>
  <c r="BN29" i="3"/>
  <c r="BN30" i="3" s="1"/>
  <c r="BL29" i="3"/>
  <c r="BL30" i="3" s="1"/>
  <c r="BJ29" i="3"/>
  <c r="BJ30" i="3" s="1"/>
  <c r="BH29" i="3"/>
  <c r="BH30" i="3" s="1"/>
  <c r="BF29" i="3"/>
  <c r="BF30" i="3" s="1"/>
  <c r="BD29" i="3"/>
  <c r="BD30" i="3" s="1"/>
  <c r="BR29" i="3"/>
  <c r="BR30" i="3" s="1"/>
  <c r="BB29" i="3"/>
  <c r="BB30" i="3" s="1"/>
  <c r="AZ29" i="3"/>
  <c r="AZ30" i="3" s="1"/>
  <c r="AV29" i="3"/>
  <c r="AV30" i="3" s="1"/>
  <c r="AT29" i="3"/>
  <c r="AT30" i="3" s="1"/>
  <c r="AR29" i="3"/>
  <c r="AR30" i="3" s="1"/>
  <c r="AF29" i="3"/>
  <c r="AF30" i="3" s="1"/>
  <c r="AL29" i="3"/>
  <c r="AL30" i="3" s="1"/>
  <c r="AJ29" i="3"/>
  <c r="AJ30" i="3" s="1"/>
  <c r="BX29" i="3"/>
  <c r="BX30" i="3" s="1"/>
  <c r="AH29" i="3"/>
  <c r="AH30" i="3" s="1"/>
  <c r="B33" i="3"/>
  <c r="D33" i="3" s="1"/>
  <c r="D31" i="3"/>
  <c r="C31" i="3"/>
  <c r="C30" i="3"/>
  <c r="F33" i="3" l="1"/>
  <c r="F34" i="3" s="1"/>
  <c r="J33" i="3"/>
  <c r="J34" i="3" s="1"/>
  <c r="H33" i="3"/>
  <c r="H34" i="3" s="1"/>
  <c r="L33" i="3"/>
  <c r="L34" i="3" s="1"/>
  <c r="N33" i="3"/>
  <c r="N34" i="3" s="1"/>
  <c r="P33" i="3"/>
  <c r="P34" i="3" s="1"/>
  <c r="R33" i="3"/>
  <c r="R34" i="3" s="1"/>
  <c r="T33" i="3"/>
  <c r="T34" i="3" s="1"/>
  <c r="V33" i="3"/>
  <c r="V34" i="3" s="1"/>
  <c r="X33" i="3"/>
  <c r="X34" i="3" s="1"/>
  <c r="Z33" i="3"/>
  <c r="Z34" i="3" s="1"/>
  <c r="AB33" i="3"/>
  <c r="AB34" i="3" s="1"/>
  <c r="F31" i="3"/>
  <c r="F32" i="3" s="1"/>
  <c r="H31" i="3"/>
  <c r="H32" i="3" s="1"/>
  <c r="J31" i="3"/>
  <c r="J32" i="3" s="1"/>
  <c r="L31" i="3"/>
  <c r="L32" i="3" s="1"/>
  <c r="N31" i="3"/>
  <c r="N32" i="3" s="1"/>
  <c r="P31" i="3"/>
  <c r="P32" i="3" s="1"/>
  <c r="R31" i="3"/>
  <c r="R32" i="3" s="1"/>
  <c r="T31" i="3"/>
  <c r="T32" i="3" s="1"/>
  <c r="V31" i="3"/>
  <c r="V32" i="3" s="1"/>
  <c r="X31" i="3"/>
  <c r="X32" i="3" s="1"/>
  <c r="Z31" i="3"/>
  <c r="Z32" i="3" s="1"/>
  <c r="AB31" i="3"/>
  <c r="AB32" i="3" s="1"/>
  <c r="BX31" i="3"/>
  <c r="BX32" i="3" s="1"/>
  <c r="AR31" i="3"/>
  <c r="AR32" i="3" s="1"/>
  <c r="BP31" i="3"/>
  <c r="BP32" i="3" s="1"/>
  <c r="AJ31" i="3"/>
  <c r="AJ32" i="3" s="1"/>
  <c r="BN31" i="3"/>
  <c r="BN32" i="3" s="1"/>
  <c r="AH31" i="3"/>
  <c r="AH32" i="3" s="1"/>
  <c r="AT31" i="3"/>
  <c r="AT32" i="3" s="1"/>
  <c r="AP31" i="3"/>
  <c r="AP32" i="3" s="1"/>
  <c r="AN31" i="3"/>
  <c r="AN32" i="3" s="1"/>
  <c r="AL31" i="3"/>
  <c r="AL32" i="3" s="1"/>
  <c r="BV31" i="3"/>
  <c r="BV32" i="3" s="1"/>
  <c r="AF31" i="3"/>
  <c r="AF32" i="3" s="1"/>
  <c r="BT31" i="3"/>
  <c r="BT32" i="3" s="1"/>
  <c r="AD31" i="3"/>
  <c r="AD32" i="3" s="1"/>
  <c r="BR31" i="3"/>
  <c r="BR32" i="3" s="1"/>
  <c r="BL31" i="3"/>
  <c r="BL32" i="3" s="1"/>
  <c r="BJ31" i="3"/>
  <c r="BJ32" i="3" s="1"/>
  <c r="BH31" i="3"/>
  <c r="BH32" i="3" s="1"/>
  <c r="BF31" i="3"/>
  <c r="BF32" i="3" s="1"/>
  <c r="BD31" i="3"/>
  <c r="BD32" i="3" s="1"/>
  <c r="BB31" i="3"/>
  <c r="BB32" i="3" s="1"/>
  <c r="AZ31" i="3"/>
  <c r="AZ32" i="3" s="1"/>
  <c r="AX31" i="3"/>
  <c r="AX32" i="3" s="1"/>
  <c r="AV31" i="3"/>
  <c r="AV32" i="3" s="1"/>
  <c r="BP33" i="3"/>
  <c r="BP34" i="3" s="1"/>
  <c r="AJ33" i="3"/>
  <c r="AJ34" i="3" s="1"/>
  <c r="BH33" i="3"/>
  <c r="BH34" i="3" s="1"/>
  <c r="BF33" i="3"/>
  <c r="BF34" i="3" s="1"/>
  <c r="BJ33" i="3"/>
  <c r="BJ34" i="3" s="1"/>
  <c r="BD33" i="3"/>
  <c r="BD34" i="3" s="1"/>
  <c r="BB33" i="3"/>
  <c r="BB34" i="3" s="1"/>
  <c r="AZ33" i="3"/>
  <c r="AZ34" i="3" s="1"/>
  <c r="AX33" i="3"/>
  <c r="AX34" i="3" s="1"/>
  <c r="AV33" i="3"/>
  <c r="AV34" i="3" s="1"/>
  <c r="AT33" i="3"/>
  <c r="AT34" i="3" s="1"/>
  <c r="AR33" i="3"/>
  <c r="AR34" i="3" s="1"/>
  <c r="AP33" i="3"/>
  <c r="AP34" i="3" s="1"/>
  <c r="AN33" i="3"/>
  <c r="AN34" i="3" s="1"/>
  <c r="BX33" i="3"/>
  <c r="BX34" i="3" s="1"/>
  <c r="AL33" i="3"/>
  <c r="AL34" i="3" s="1"/>
  <c r="BV33" i="3"/>
  <c r="BV34" i="3" s="1"/>
  <c r="AH33" i="3"/>
  <c r="AH34" i="3" s="1"/>
  <c r="BT33" i="3"/>
  <c r="BT34" i="3" s="1"/>
  <c r="AF33" i="3"/>
  <c r="AF34" i="3" s="1"/>
  <c r="BR33" i="3"/>
  <c r="BR34" i="3" s="1"/>
  <c r="AD33" i="3"/>
  <c r="AD34" i="3" s="1"/>
  <c r="BN33" i="3"/>
  <c r="BN34" i="3" s="1"/>
  <c r="BL33" i="3"/>
  <c r="BL34" i="3" s="1"/>
  <c r="C32" i="3"/>
  <c r="C33" i="3"/>
  <c r="B35" i="3"/>
  <c r="C34" i="3" l="1"/>
  <c r="B37" i="3"/>
  <c r="D35" i="3"/>
  <c r="C35" i="3"/>
  <c r="F35" i="3" l="1"/>
  <c r="F36" i="3" s="1"/>
  <c r="H35" i="3"/>
  <c r="H36" i="3" s="1"/>
  <c r="J35" i="3"/>
  <c r="J36" i="3" s="1"/>
  <c r="L35" i="3"/>
  <c r="L36" i="3" s="1"/>
  <c r="N35" i="3"/>
  <c r="N36" i="3" s="1"/>
  <c r="P35" i="3"/>
  <c r="P36" i="3" s="1"/>
  <c r="R35" i="3"/>
  <c r="R36" i="3" s="1"/>
  <c r="T35" i="3"/>
  <c r="T36" i="3" s="1"/>
  <c r="V35" i="3"/>
  <c r="V36" i="3" s="1"/>
  <c r="X35" i="3"/>
  <c r="X36" i="3" s="1"/>
  <c r="Z35" i="3"/>
  <c r="Z36" i="3" s="1"/>
  <c r="AB35" i="3"/>
  <c r="AB36" i="3" s="1"/>
  <c r="BN35" i="3"/>
  <c r="BN36" i="3" s="1"/>
  <c r="AH35" i="3"/>
  <c r="AH36" i="3" s="1"/>
  <c r="BH35" i="3"/>
  <c r="BH36" i="3" s="1"/>
  <c r="BF35" i="3"/>
  <c r="BF36" i="3" s="1"/>
  <c r="BD35" i="3"/>
  <c r="BD36" i="3" s="1"/>
  <c r="AV35" i="3"/>
  <c r="AV36" i="3" s="1"/>
  <c r="AT35" i="3"/>
  <c r="AT36" i="3" s="1"/>
  <c r="AR35" i="3"/>
  <c r="AR36" i="3" s="1"/>
  <c r="AP35" i="3"/>
  <c r="AP36" i="3" s="1"/>
  <c r="AN35" i="3"/>
  <c r="AN36" i="3" s="1"/>
  <c r="AL35" i="3"/>
  <c r="AL36" i="3" s="1"/>
  <c r="AJ35" i="3"/>
  <c r="AJ36" i="3" s="1"/>
  <c r="AF35" i="3"/>
  <c r="AF36" i="3" s="1"/>
  <c r="BX35" i="3"/>
  <c r="BX36" i="3" s="1"/>
  <c r="AD35" i="3"/>
  <c r="AD36" i="3" s="1"/>
  <c r="BV35" i="3"/>
  <c r="BV36" i="3" s="1"/>
  <c r="BT35" i="3"/>
  <c r="BT36" i="3" s="1"/>
  <c r="BR35" i="3"/>
  <c r="BR36" i="3" s="1"/>
  <c r="BP35" i="3"/>
  <c r="BP36" i="3" s="1"/>
  <c r="BL35" i="3"/>
  <c r="BL36" i="3" s="1"/>
  <c r="BJ35" i="3"/>
  <c r="BJ36" i="3" s="1"/>
  <c r="BB35" i="3"/>
  <c r="BB36" i="3" s="1"/>
  <c r="AZ35" i="3"/>
  <c r="AZ36" i="3" s="1"/>
  <c r="AX35" i="3"/>
  <c r="AX36" i="3" s="1"/>
  <c r="C37" i="3"/>
  <c r="B39" i="3"/>
  <c r="D37" i="3"/>
  <c r="C36" i="3"/>
  <c r="F37" i="3" l="1"/>
  <c r="F38" i="3" s="1"/>
  <c r="H37" i="3"/>
  <c r="H38" i="3" s="1"/>
  <c r="L37" i="3"/>
  <c r="L38" i="3" s="1"/>
  <c r="J37" i="3"/>
  <c r="J38" i="3" s="1"/>
  <c r="N37" i="3"/>
  <c r="N38" i="3" s="1"/>
  <c r="P37" i="3"/>
  <c r="P38" i="3" s="1"/>
  <c r="R37" i="3"/>
  <c r="R38" i="3" s="1"/>
  <c r="T37" i="3"/>
  <c r="T38" i="3" s="1"/>
  <c r="V37" i="3"/>
  <c r="V38" i="3" s="1"/>
  <c r="X37" i="3"/>
  <c r="X38" i="3" s="1"/>
  <c r="Z37" i="3"/>
  <c r="Z38" i="3" s="1"/>
  <c r="AB37" i="3"/>
  <c r="AB38" i="3" s="1"/>
  <c r="BX37" i="3"/>
  <c r="BX38" i="3" s="1"/>
  <c r="AR37" i="3"/>
  <c r="AR38" i="3" s="1"/>
  <c r="BV37" i="3"/>
  <c r="BV38" i="3" s="1"/>
  <c r="AP37" i="3"/>
  <c r="AP38" i="3" s="1"/>
  <c r="BT37" i="3"/>
  <c r="BT38" i="3" s="1"/>
  <c r="AN37" i="3"/>
  <c r="AN38" i="3" s="1"/>
  <c r="BR37" i="3"/>
  <c r="BR38" i="3" s="1"/>
  <c r="AL37" i="3"/>
  <c r="AL38" i="3" s="1"/>
  <c r="BP37" i="3"/>
  <c r="BP38" i="3" s="1"/>
  <c r="AJ37" i="3"/>
  <c r="AJ38" i="3" s="1"/>
  <c r="BN37" i="3"/>
  <c r="BN38" i="3" s="1"/>
  <c r="AH37" i="3"/>
  <c r="AH38" i="3" s="1"/>
  <c r="BJ37" i="3"/>
  <c r="BJ38" i="3" s="1"/>
  <c r="AD37" i="3"/>
  <c r="AD38" i="3" s="1"/>
  <c r="BH37" i="3"/>
  <c r="BH38" i="3" s="1"/>
  <c r="BF37" i="3"/>
  <c r="BF38" i="3" s="1"/>
  <c r="BD37" i="3"/>
  <c r="BD38" i="3" s="1"/>
  <c r="BB37" i="3"/>
  <c r="BB38" i="3" s="1"/>
  <c r="AV37" i="3"/>
  <c r="AV38" i="3" s="1"/>
  <c r="AT37" i="3"/>
  <c r="AT38" i="3" s="1"/>
  <c r="BL37" i="3"/>
  <c r="BL38" i="3" s="1"/>
  <c r="AZ37" i="3"/>
  <c r="AZ38" i="3" s="1"/>
  <c r="AX37" i="3"/>
  <c r="AX38" i="3" s="1"/>
  <c r="AF37" i="3"/>
  <c r="AF38" i="3" s="1"/>
  <c r="C38" i="3"/>
  <c r="B41" i="3"/>
  <c r="C39" i="3"/>
  <c r="D39" i="3"/>
  <c r="F39" i="3" l="1"/>
  <c r="F40" i="3" s="1"/>
  <c r="N39" i="3"/>
  <c r="N40" i="3" s="1"/>
  <c r="H39" i="3"/>
  <c r="H40" i="3" s="1"/>
  <c r="J39" i="3"/>
  <c r="J40" i="3" s="1"/>
  <c r="L39" i="3"/>
  <c r="L40" i="3" s="1"/>
  <c r="P39" i="3"/>
  <c r="P40" i="3" s="1"/>
  <c r="R39" i="3"/>
  <c r="R40" i="3" s="1"/>
  <c r="T39" i="3"/>
  <c r="T40" i="3" s="1"/>
  <c r="V39" i="3"/>
  <c r="V40" i="3" s="1"/>
  <c r="X39" i="3"/>
  <c r="X40" i="3" s="1"/>
  <c r="Z39" i="3"/>
  <c r="Z40" i="3" s="1"/>
  <c r="AB39" i="3"/>
  <c r="AB40" i="3" s="1"/>
  <c r="AZ39" i="3"/>
  <c r="AZ40" i="3" s="1"/>
  <c r="AX39" i="3"/>
  <c r="AX40" i="3" s="1"/>
  <c r="AV39" i="3"/>
  <c r="AV40" i="3" s="1"/>
  <c r="AT39" i="3"/>
  <c r="AT40" i="3" s="1"/>
  <c r="BX39" i="3"/>
  <c r="BX40" i="3" s="1"/>
  <c r="AR39" i="3"/>
  <c r="AR40" i="3" s="1"/>
  <c r="BV39" i="3"/>
  <c r="BV40" i="3" s="1"/>
  <c r="AP39" i="3"/>
  <c r="AP40" i="3" s="1"/>
  <c r="BR39" i="3"/>
  <c r="BR40" i="3" s="1"/>
  <c r="AL39" i="3"/>
  <c r="AL40" i="3" s="1"/>
  <c r="BP39" i="3"/>
  <c r="BP40" i="3" s="1"/>
  <c r="AJ39" i="3"/>
  <c r="AJ40" i="3" s="1"/>
  <c r="BN39" i="3"/>
  <c r="BN40" i="3" s="1"/>
  <c r="AH39" i="3"/>
  <c r="AH40" i="3" s="1"/>
  <c r="BL39" i="3"/>
  <c r="BL40" i="3" s="1"/>
  <c r="AF39" i="3"/>
  <c r="AF40" i="3" s="1"/>
  <c r="BJ39" i="3"/>
  <c r="BJ40" i="3" s="1"/>
  <c r="AD39" i="3"/>
  <c r="AD40" i="3" s="1"/>
  <c r="BD39" i="3"/>
  <c r="BD40" i="3" s="1"/>
  <c r="BB39" i="3"/>
  <c r="BB40" i="3" s="1"/>
  <c r="BT39" i="3"/>
  <c r="BT40" i="3" s="1"/>
  <c r="BH39" i="3"/>
  <c r="BH40" i="3" s="1"/>
  <c r="BF39" i="3"/>
  <c r="BF40" i="3" s="1"/>
  <c r="AN39" i="3"/>
  <c r="AN40" i="3" s="1"/>
  <c r="C40" i="3"/>
  <c r="B43" i="3"/>
  <c r="D41" i="3"/>
  <c r="C41" i="3"/>
  <c r="J41" i="3" l="1"/>
  <c r="J42" i="3" s="1"/>
  <c r="L41" i="3"/>
  <c r="L42" i="3" s="1"/>
  <c r="N41" i="3"/>
  <c r="N42" i="3" s="1"/>
  <c r="R41" i="3"/>
  <c r="R42" i="3" s="1"/>
  <c r="P41" i="3"/>
  <c r="P42" i="3" s="1"/>
  <c r="T41" i="3"/>
  <c r="T42" i="3" s="1"/>
  <c r="V41" i="3"/>
  <c r="V42" i="3" s="1"/>
  <c r="X41" i="3"/>
  <c r="X42" i="3" s="1"/>
  <c r="Z41" i="3"/>
  <c r="Z42" i="3" s="1"/>
  <c r="AB41" i="3"/>
  <c r="AB42" i="3" s="1"/>
  <c r="F41" i="3"/>
  <c r="F42" i="3" s="1"/>
  <c r="H41" i="3"/>
  <c r="H42" i="3" s="1"/>
  <c r="BT41" i="3"/>
  <c r="BT42" i="3" s="1"/>
  <c r="AN41" i="3"/>
  <c r="AN42" i="3" s="1"/>
  <c r="BR41" i="3"/>
  <c r="BR42" i="3" s="1"/>
  <c r="AL41" i="3"/>
  <c r="AL42" i="3" s="1"/>
  <c r="BP41" i="3"/>
  <c r="BP42" i="3" s="1"/>
  <c r="AJ41" i="3"/>
  <c r="AJ42" i="3" s="1"/>
  <c r="BN41" i="3"/>
  <c r="BN42" i="3" s="1"/>
  <c r="AH41" i="3"/>
  <c r="AH42" i="3" s="1"/>
  <c r="BL41" i="3"/>
  <c r="BL42" i="3" s="1"/>
  <c r="AF41" i="3"/>
  <c r="AF42" i="3" s="1"/>
  <c r="BJ41" i="3"/>
  <c r="BJ42" i="3" s="1"/>
  <c r="AD41" i="3"/>
  <c r="AD42" i="3" s="1"/>
  <c r="BF41" i="3"/>
  <c r="BF42" i="3" s="1"/>
  <c r="BD41" i="3"/>
  <c r="BD42" i="3" s="1"/>
  <c r="BB41" i="3"/>
  <c r="BB42" i="3" s="1"/>
  <c r="AZ41" i="3"/>
  <c r="AZ42" i="3" s="1"/>
  <c r="AX41" i="3"/>
  <c r="AX42" i="3" s="1"/>
  <c r="BX41" i="3"/>
  <c r="BX42" i="3" s="1"/>
  <c r="AR41" i="3"/>
  <c r="AR42" i="3" s="1"/>
  <c r="BV41" i="3"/>
  <c r="BV42" i="3" s="1"/>
  <c r="AP41" i="3"/>
  <c r="AP42" i="3" s="1"/>
  <c r="BH41" i="3"/>
  <c r="BH42" i="3" s="1"/>
  <c r="AV41" i="3"/>
  <c r="AV42" i="3" s="1"/>
  <c r="AT41" i="3"/>
  <c r="AT42" i="3" s="1"/>
  <c r="B45" i="3"/>
  <c r="D43" i="3"/>
  <c r="C43" i="3"/>
  <c r="C42" i="3"/>
  <c r="J43" i="3" l="1"/>
  <c r="J44" i="3" s="1"/>
  <c r="R43" i="3"/>
  <c r="R44" i="3" s="1"/>
  <c r="L43" i="3"/>
  <c r="L44" i="3" s="1"/>
  <c r="N43" i="3"/>
  <c r="N44" i="3" s="1"/>
  <c r="P43" i="3"/>
  <c r="P44" i="3" s="1"/>
  <c r="T43" i="3"/>
  <c r="T44" i="3" s="1"/>
  <c r="V43" i="3"/>
  <c r="V44" i="3" s="1"/>
  <c r="X43" i="3"/>
  <c r="X44" i="3" s="1"/>
  <c r="Z43" i="3"/>
  <c r="Z44" i="3" s="1"/>
  <c r="AB43" i="3"/>
  <c r="AB44" i="3" s="1"/>
  <c r="F43" i="3"/>
  <c r="F44" i="3" s="1"/>
  <c r="H43" i="3"/>
  <c r="H44" i="3" s="1"/>
  <c r="BJ43" i="3"/>
  <c r="BJ44" i="3" s="1"/>
  <c r="AD43" i="3"/>
  <c r="AD44" i="3" s="1"/>
  <c r="BH43" i="3"/>
  <c r="BH44" i="3" s="1"/>
  <c r="BF43" i="3"/>
  <c r="BF44" i="3" s="1"/>
  <c r="BD43" i="3"/>
  <c r="BD44" i="3" s="1"/>
  <c r="BB43" i="3"/>
  <c r="BB44" i="3" s="1"/>
  <c r="AZ43" i="3"/>
  <c r="AZ44" i="3" s="1"/>
  <c r="AV43" i="3"/>
  <c r="AV44" i="3" s="1"/>
  <c r="AT43" i="3"/>
  <c r="AT44" i="3" s="1"/>
  <c r="BX43" i="3"/>
  <c r="BX44" i="3" s="1"/>
  <c r="AR43" i="3"/>
  <c r="AR44" i="3" s="1"/>
  <c r="BV43" i="3"/>
  <c r="BV44" i="3" s="1"/>
  <c r="AP43" i="3"/>
  <c r="AP44" i="3" s="1"/>
  <c r="BT43" i="3"/>
  <c r="BT44" i="3" s="1"/>
  <c r="AN43" i="3"/>
  <c r="AN44" i="3" s="1"/>
  <c r="BN43" i="3"/>
  <c r="BN44" i="3" s="1"/>
  <c r="AH43" i="3"/>
  <c r="AH44" i="3" s="1"/>
  <c r="BL43" i="3"/>
  <c r="BL44" i="3" s="1"/>
  <c r="AF43" i="3"/>
  <c r="AF44" i="3" s="1"/>
  <c r="BR43" i="3"/>
  <c r="BR44" i="3" s="1"/>
  <c r="BP43" i="3"/>
  <c r="BP44" i="3" s="1"/>
  <c r="AX43" i="3"/>
  <c r="AX44" i="3" s="1"/>
  <c r="AL43" i="3"/>
  <c r="AL44" i="3" s="1"/>
  <c r="AJ43" i="3"/>
  <c r="AJ44" i="3" s="1"/>
  <c r="C44" i="3"/>
  <c r="D45" i="3"/>
  <c r="C45" i="3"/>
  <c r="B47" i="3"/>
  <c r="P45" i="3" l="1"/>
  <c r="P46" i="3" s="1"/>
  <c r="R45" i="3"/>
  <c r="R46" i="3" s="1"/>
  <c r="T45" i="3"/>
  <c r="T46" i="3" s="1"/>
  <c r="X45" i="3"/>
  <c r="X46" i="3" s="1"/>
  <c r="V45" i="3"/>
  <c r="V46" i="3" s="1"/>
  <c r="Z45" i="3"/>
  <c r="Z46" i="3" s="1"/>
  <c r="AB45" i="3"/>
  <c r="AB46" i="3" s="1"/>
  <c r="F45" i="3"/>
  <c r="F46" i="3" s="1"/>
  <c r="H45" i="3"/>
  <c r="H46" i="3" s="1"/>
  <c r="J45" i="3"/>
  <c r="J46" i="3" s="1"/>
  <c r="L45" i="3"/>
  <c r="L46" i="3" s="1"/>
  <c r="N45" i="3"/>
  <c r="N46" i="3" s="1"/>
  <c r="AZ45" i="3"/>
  <c r="AZ46" i="3" s="1"/>
  <c r="AX45" i="3"/>
  <c r="AX46" i="3" s="1"/>
  <c r="AV45" i="3"/>
  <c r="AV46" i="3" s="1"/>
  <c r="AT45" i="3"/>
  <c r="AT46" i="3" s="1"/>
  <c r="BX45" i="3"/>
  <c r="BX46" i="3" s="1"/>
  <c r="AR45" i="3"/>
  <c r="AR46" i="3" s="1"/>
  <c r="BV45" i="3"/>
  <c r="BV46" i="3" s="1"/>
  <c r="AP45" i="3"/>
  <c r="AP46" i="3" s="1"/>
  <c r="BR45" i="3"/>
  <c r="BR46" i="3" s="1"/>
  <c r="AL45" i="3"/>
  <c r="AL46" i="3" s="1"/>
  <c r="BP45" i="3"/>
  <c r="BP46" i="3" s="1"/>
  <c r="AJ45" i="3"/>
  <c r="AJ46" i="3" s="1"/>
  <c r="BN45" i="3"/>
  <c r="BN46" i="3" s="1"/>
  <c r="AH45" i="3"/>
  <c r="AH46" i="3" s="1"/>
  <c r="BL45" i="3"/>
  <c r="BL46" i="3" s="1"/>
  <c r="AF45" i="3"/>
  <c r="AF46" i="3" s="1"/>
  <c r="BJ45" i="3"/>
  <c r="BJ46" i="3" s="1"/>
  <c r="AD45" i="3"/>
  <c r="AD46" i="3" s="1"/>
  <c r="BD45" i="3"/>
  <c r="BD46" i="3" s="1"/>
  <c r="BB45" i="3"/>
  <c r="BB46" i="3" s="1"/>
  <c r="BT45" i="3"/>
  <c r="BT46" i="3" s="1"/>
  <c r="BH45" i="3"/>
  <c r="BH46" i="3" s="1"/>
  <c r="BF45" i="3"/>
  <c r="BF46" i="3" s="1"/>
  <c r="AN45" i="3"/>
  <c r="AN46" i="3" s="1"/>
  <c r="D47" i="3"/>
  <c r="C47" i="3"/>
  <c r="B49" i="3"/>
  <c r="C46" i="3"/>
  <c r="P47" i="3" l="1"/>
  <c r="P48" i="3" s="1"/>
  <c r="R47" i="3"/>
  <c r="R48" i="3" s="1"/>
  <c r="T47" i="3"/>
  <c r="T48" i="3" s="1"/>
  <c r="V47" i="3"/>
  <c r="V48" i="3" s="1"/>
  <c r="Z47" i="3"/>
  <c r="Z48" i="3" s="1"/>
  <c r="AB47" i="3"/>
  <c r="AB48" i="3" s="1"/>
  <c r="X47" i="3"/>
  <c r="X48" i="3" s="1"/>
  <c r="F47" i="3"/>
  <c r="F48" i="3" s="1"/>
  <c r="H47" i="3"/>
  <c r="H48" i="3" s="1"/>
  <c r="J47" i="3"/>
  <c r="J48" i="3" s="1"/>
  <c r="L47" i="3"/>
  <c r="L48" i="3" s="1"/>
  <c r="N47" i="3"/>
  <c r="N48" i="3" s="1"/>
  <c r="BT47" i="3"/>
  <c r="BT48" i="3" s="1"/>
  <c r="AN47" i="3"/>
  <c r="AN48" i="3" s="1"/>
  <c r="BR47" i="3"/>
  <c r="BR48" i="3" s="1"/>
  <c r="AL47" i="3"/>
  <c r="AL48" i="3" s="1"/>
  <c r="BP47" i="3"/>
  <c r="BP48" i="3" s="1"/>
  <c r="AJ47" i="3"/>
  <c r="AJ48" i="3" s="1"/>
  <c r="BN47" i="3"/>
  <c r="BN48" i="3" s="1"/>
  <c r="AH47" i="3"/>
  <c r="AH48" i="3" s="1"/>
  <c r="BL47" i="3"/>
  <c r="BL48" i="3" s="1"/>
  <c r="AF47" i="3"/>
  <c r="AF48" i="3" s="1"/>
  <c r="BJ47" i="3"/>
  <c r="BJ48" i="3" s="1"/>
  <c r="AD47" i="3"/>
  <c r="AD48" i="3" s="1"/>
  <c r="BF47" i="3"/>
  <c r="BF48" i="3" s="1"/>
  <c r="BD47" i="3"/>
  <c r="BD48" i="3" s="1"/>
  <c r="BB47" i="3"/>
  <c r="BB48" i="3" s="1"/>
  <c r="AZ47" i="3"/>
  <c r="AZ48" i="3" s="1"/>
  <c r="AX47" i="3"/>
  <c r="AX48" i="3" s="1"/>
  <c r="BX47" i="3"/>
  <c r="BX48" i="3" s="1"/>
  <c r="AR47" i="3"/>
  <c r="AR48" i="3" s="1"/>
  <c r="BV47" i="3"/>
  <c r="BV48" i="3" s="1"/>
  <c r="AP47" i="3"/>
  <c r="AP48" i="3" s="1"/>
  <c r="BH47" i="3"/>
  <c r="BH48" i="3" s="1"/>
  <c r="AV47" i="3"/>
  <c r="AV48" i="3" s="1"/>
  <c r="AT47" i="3"/>
  <c r="AT48" i="3" s="1"/>
  <c r="D49" i="3"/>
  <c r="C49" i="3"/>
  <c r="B51" i="3"/>
  <c r="C48" i="3"/>
  <c r="V49" i="3" l="1"/>
  <c r="V50" i="3" s="1"/>
  <c r="X49" i="3"/>
  <c r="X50" i="3" s="1"/>
  <c r="Z49" i="3"/>
  <c r="Z50" i="3" s="1"/>
  <c r="AB49" i="3"/>
  <c r="AB50" i="3" s="1"/>
  <c r="F49" i="3"/>
  <c r="F50" i="3" s="1"/>
  <c r="H49" i="3"/>
  <c r="H50" i="3" s="1"/>
  <c r="J49" i="3"/>
  <c r="J50" i="3" s="1"/>
  <c r="L49" i="3"/>
  <c r="L50" i="3" s="1"/>
  <c r="N49" i="3"/>
  <c r="N50" i="3" s="1"/>
  <c r="P49" i="3"/>
  <c r="P50" i="3" s="1"/>
  <c r="R49" i="3"/>
  <c r="R50" i="3" s="1"/>
  <c r="T49" i="3"/>
  <c r="T50" i="3" s="1"/>
  <c r="BL49" i="3"/>
  <c r="BL50" i="3" s="1"/>
  <c r="AF49" i="3"/>
  <c r="AF50" i="3" s="1"/>
  <c r="BJ49" i="3"/>
  <c r="BJ50" i="3" s="1"/>
  <c r="AD49" i="3"/>
  <c r="AD50" i="3" s="1"/>
  <c r="BH49" i="3"/>
  <c r="BH50" i="3" s="1"/>
  <c r="BF49" i="3"/>
  <c r="BF50" i="3" s="1"/>
  <c r="BD49" i="3"/>
  <c r="BD50" i="3" s="1"/>
  <c r="BB49" i="3"/>
  <c r="BB50" i="3" s="1"/>
  <c r="AX49" i="3"/>
  <c r="AX50" i="3" s="1"/>
  <c r="AV49" i="3"/>
  <c r="AV50" i="3" s="1"/>
  <c r="AT49" i="3"/>
  <c r="AT50" i="3" s="1"/>
  <c r="BX49" i="3"/>
  <c r="BX50" i="3" s="1"/>
  <c r="AR49" i="3"/>
  <c r="AR50" i="3" s="1"/>
  <c r="BV49" i="3"/>
  <c r="BV50" i="3" s="1"/>
  <c r="AP49" i="3"/>
  <c r="AP50" i="3" s="1"/>
  <c r="BP49" i="3"/>
  <c r="BP50" i="3" s="1"/>
  <c r="AJ49" i="3"/>
  <c r="AJ50" i="3" s="1"/>
  <c r="BN49" i="3"/>
  <c r="BN50" i="3" s="1"/>
  <c r="AH49" i="3"/>
  <c r="AH50" i="3" s="1"/>
  <c r="AN49" i="3"/>
  <c r="AN50" i="3" s="1"/>
  <c r="AL49" i="3"/>
  <c r="AL50" i="3" s="1"/>
  <c r="AZ49" i="3"/>
  <c r="AZ50" i="3" s="1"/>
  <c r="BT49" i="3"/>
  <c r="BT50" i="3" s="1"/>
  <c r="BR49" i="3"/>
  <c r="BR50" i="3" s="1"/>
  <c r="D51" i="3"/>
  <c r="C51" i="3"/>
  <c r="B53" i="3"/>
  <c r="C50" i="3"/>
  <c r="V51" i="3" l="1"/>
  <c r="V52" i="3" s="1"/>
  <c r="X51" i="3"/>
  <c r="X52" i="3" s="1"/>
  <c r="Z51" i="3"/>
  <c r="Z52" i="3" s="1"/>
  <c r="AB51" i="3"/>
  <c r="AB52" i="3" s="1"/>
  <c r="F51" i="3"/>
  <c r="F52" i="3" s="1"/>
  <c r="H51" i="3"/>
  <c r="H52" i="3" s="1"/>
  <c r="J51" i="3"/>
  <c r="J52" i="3" s="1"/>
  <c r="L51" i="3"/>
  <c r="L52" i="3" s="1"/>
  <c r="N51" i="3"/>
  <c r="N52" i="3" s="1"/>
  <c r="P51" i="3"/>
  <c r="P52" i="3" s="1"/>
  <c r="R51" i="3"/>
  <c r="R52" i="3" s="1"/>
  <c r="T51" i="3"/>
  <c r="T52" i="3" s="1"/>
  <c r="AV51" i="3"/>
  <c r="AV52" i="3" s="1"/>
  <c r="AT51" i="3"/>
  <c r="AT52" i="3" s="1"/>
  <c r="BX51" i="3"/>
  <c r="BX52" i="3" s="1"/>
  <c r="AR51" i="3"/>
  <c r="AR52" i="3" s="1"/>
  <c r="BV51" i="3"/>
  <c r="BV52" i="3" s="1"/>
  <c r="AP51" i="3"/>
  <c r="AP52" i="3" s="1"/>
  <c r="BT51" i="3"/>
  <c r="BT52" i="3" s="1"/>
  <c r="AN51" i="3"/>
  <c r="AN52" i="3" s="1"/>
  <c r="BR51" i="3"/>
  <c r="BR52" i="3" s="1"/>
  <c r="AL51" i="3"/>
  <c r="AL52" i="3" s="1"/>
  <c r="BN51" i="3"/>
  <c r="BN52" i="3" s="1"/>
  <c r="AH51" i="3"/>
  <c r="AH52" i="3" s="1"/>
  <c r="BL51" i="3"/>
  <c r="BL52" i="3" s="1"/>
  <c r="AF51" i="3"/>
  <c r="AF52" i="3" s="1"/>
  <c r="BJ51" i="3"/>
  <c r="BJ52" i="3" s="1"/>
  <c r="AD51" i="3"/>
  <c r="AD52" i="3" s="1"/>
  <c r="BH51" i="3"/>
  <c r="BH52" i="3" s="1"/>
  <c r="BF51" i="3"/>
  <c r="BF52" i="3" s="1"/>
  <c r="AZ51" i="3"/>
  <c r="AZ52" i="3" s="1"/>
  <c r="AX51" i="3"/>
  <c r="AX52" i="3" s="1"/>
  <c r="BP51" i="3"/>
  <c r="BP52" i="3" s="1"/>
  <c r="BD51" i="3"/>
  <c r="BD52" i="3" s="1"/>
  <c r="BB51" i="3"/>
  <c r="BB52" i="3" s="1"/>
  <c r="AJ51" i="3"/>
  <c r="AJ52" i="3" s="1"/>
  <c r="D53" i="3"/>
  <c r="C53" i="3"/>
  <c r="B55" i="3"/>
  <c r="C52" i="3"/>
  <c r="AB53" i="3" l="1"/>
  <c r="AB54" i="3" s="1"/>
  <c r="F53" i="3"/>
  <c r="F54" i="3" s="1"/>
  <c r="H53" i="3"/>
  <c r="H54" i="3" s="1"/>
  <c r="J53" i="3"/>
  <c r="J54" i="3" s="1"/>
  <c r="L53" i="3"/>
  <c r="L54" i="3" s="1"/>
  <c r="N53" i="3"/>
  <c r="N54" i="3" s="1"/>
  <c r="P53" i="3"/>
  <c r="P54" i="3" s="1"/>
  <c r="R53" i="3"/>
  <c r="R54" i="3" s="1"/>
  <c r="T53" i="3"/>
  <c r="T54" i="3" s="1"/>
  <c r="V53" i="3"/>
  <c r="V54" i="3" s="1"/>
  <c r="X53" i="3"/>
  <c r="X54" i="3" s="1"/>
  <c r="Z53" i="3"/>
  <c r="Z54" i="3" s="1"/>
  <c r="BN53" i="3"/>
  <c r="BN54" i="3" s="1"/>
  <c r="AH53" i="3"/>
  <c r="AH54" i="3" s="1"/>
  <c r="BL53" i="3"/>
  <c r="BL54" i="3" s="1"/>
  <c r="AF53" i="3"/>
  <c r="AF54" i="3" s="1"/>
  <c r="BJ53" i="3"/>
  <c r="BJ54" i="3" s="1"/>
  <c r="AD53" i="3"/>
  <c r="AD54" i="3" s="1"/>
  <c r="BH53" i="3"/>
  <c r="BH54" i="3" s="1"/>
  <c r="BF53" i="3"/>
  <c r="BF54" i="3" s="1"/>
  <c r="BD53" i="3"/>
  <c r="BD54" i="3" s="1"/>
  <c r="AZ53" i="3"/>
  <c r="AZ54" i="3" s="1"/>
  <c r="AX53" i="3"/>
  <c r="AX54" i="3" s="1"/>
  <c r="AV53" i="3"/>
  <c r="AV54" i="3" s="1"/>
  <c r="AT53" i="3"/>
  <c r="AT54" i="3" s="1"/>
  <c r="BX53" i="3"/>
  <c r="BX54" i="3" s="1"/>
  <c r="AR53" i="3"/>
  <c r="AR54" i="3" s="1"/>
  <c r="BR53" i="3"/>
  <c r="BR54" i="3" s="1"/>
  <c r="AL53" i="3"/>
  <c r="AL54" i="3" s="1"/>
  <c r="BP53" i="3"/>
  <c r="BP54" i="3" s="1"/>
  <c r="AJ53" i="3"/>
  <c r="AJ54" i="3" s="1"/>
  <c r="BV53" i="3"/>
  <c r="BV54" i="3" s="1"/>
  <c r="BT53" i="3"/>
  <c r="BT54" i="3" s="1"/>
  <c r="BB53" i="3"/>
  <c r="BB54" i="3" s="1"/>
  <c r="AP53" i="3"/>
  <c r="AP54" i="3" s="1"/>
  <c r="AN53" i="3"/>
  <c r="AN54" i="3" s="1"/>
  <c r="D55" i="3"/>
  <c r="C55" i="3"/>
  <c r="B57" i="3"/>
  <c r="C54" i="3"/>
  <c r="BD55" i="3" l="1"/>
  <c r="BD56" i="3" s="1"/>
  <c r="X55" i="3"/>
  <c r="X56" i="3" s="1"/>
  <c r="BB55" i="3"/>
  <c r="BB56" i="3" s="1"/>
  <c r="V55" i="3"/>
  <c r="V56" i="3" s="1"/>
  <c r="AZ55" i="3"/>
  <c r="AZ56" i="3" s="1"/>
  <c r="T55" i="3"/>
  <c r="T56" i="3" s="1"/>
  <c r="AX55" i="3"/>
  <c r="AX56" i="3" s="1"/>
  <c r="R55" i="3"/>
  <c r="R56" i="3" s="1"/>
  <c r="AV55" i="3"/>
  <c r="AV56" i="3" s="1"/>
  <c r="P55" i="3"/>
  <c r="P56" i="3" s="1"/>
  <c r="AT55" i="3"/>
  <c r="AT56" i="3" s="1"/>
  <c r="N55" i="3"/>
  <c r="N56" i="3" s="1"/>
  <c r="BX55" i="3"/>
  <c r="BX56" i="3" s="1"/>
  <c r="AR55" i="3"/>
  <c r="AR56" i="3" s="1"/>
  <c r="BV55" i="3"/>
  <c r="BV56" i="3" s="1"/>
  <c r="AP55" i="3"/>
  <c r="AP56" i="3" s="1"/>
  <c r="J55" i="3"/>
  <c r="J56" i="3" s="1"/>
  <c r="BT55" i="3"/>
  <c r="BT56" i="3" s="1"/>
  <c r="AN55" i="3"/>
  <c r="AN56" i="3" s="1"/>
  <c r="H55" i="3"/>
  <c r="H56" i="3" s="1"/>
  <c r="BR55" i="3"/>
  <c r="BR56" i="3" s="1"/>
  <c r="AL55" i="3"/>
  <c r="AL56" i="3" s="1"/>
  <c r="BP55" i="3"/>
  <c r="BP56" i="3" s="1"/>
  <c r="AJ55" i="3"/>
  <c r="AJ56" i="3" s="1"/>
  <c r="BN55" i="3"/>
  <c r="BN56" i="3" s="1"/>
  <c r="AH55" i="3"/>
  <c r="AH56" i="3" s="1"/>
  <c r="BH55" i="3"/>
  <c r="BH56" i="3" s="1"/>
  <c r="AB55" i="3"/>
  <c r="AB56" i="3" s="1"/>
  <c r="BF55" i="3"/>
  <c r="BF56" i="3" s="1"/>
  <c r="Z55" i="3"/>
  <c r="Z56" i="3" s="1"/>
  <c r="F55" i="3"/>
  <c r="F56" i="3" s="1"/>
  <c r="BL55" i="3"/>
  <c r="BL56" i="3" s="1"/>
  <c r="BJ55" i="3"/>
  <c r="BJ56" i="3" s="1"/>
  <c r="AF55" i="3"/>
  <c r="AF56" i="3" s="1"/>
  <c r="AD55" i="3"/>
  <c r="AD56" i="3" s="1"/>
  <c r="L55" i="3"/>
  <c r="L56" i="3" s="1"/>
  <c r="D57" i="3"/>
  <c r="B59" i="3"/>
  <c r="C57" i="3"/>
  <c r="C56" i="3"/>
  <c r="AV57" i="3" l="1"/>
  <c r="AV58" i="3" s="1"/>
  <c r="P57" i="3"/>
  <c r="P58" i="3" s="1"/>
  <c r="AT57" i="3"/>
  <c r="AT58" i="3" s="1"/>
  <c r="N57" i="3"/>
  <c r="N58" i="3" s="1"/>
  <c r="BX57" i="3"/>
  <c r="BX58" i="3" s="1"/>
  <c r="AR57" i="3"/>
  <c r="AR58" i="3" s="1"/>
  <c r="L57" i="3"/>
  <c r="L58" i="3" s="1"/>
  <c r="BV57" i="3"/>
  <c r="BV58" i="3" s="1"/>
  <c r="AP57" i="3"/>
  <c r="AP58" i="3" s="1"/>
  <c r="J57" i="3"/>
  <c r="J58" i="3" s="1"/>
  <c r="BT57" i="3"/>
  <c r="BT58" i="3" s="1"/>
  <c r="AN57" i="3"/>
  <c r="AN58" i="3" s="1"/>
  <c r="H57" i="3"/>
  <c r="H58" i="3" s="1"/>
  <c r="BR57" i="3"/>
  <c r="BR58" i="3" s="1"/>
  <c r="AL57" i="3"/>
  <c r="AL58" i="3" s="1"/>
  <c r="BP57" i="3"/>
  <c r="BP58" i="3" s="1"/>
  <c r="AJ57" i="3"/>
  <c r="AJ58" i="3" s="1"/>
  <c r="BN57" i="3"/>
  <c r="BN58" i="3" s="1"/>
  <c r="AH57" i="3"/>
  <c r="AH58" i="3" s="1"/>
  <c r="BL57" i="3"/>
  <c r="BL58" i="3" s="1"/>
  <c r="AF57" i="3"/>
  <c r="AF58" i="3" s="1"/>
  <c r="BJ57" i="3"/>
  <c r="BJ58" i="3" s="1"/>
  <c r="AD57" i="3"/>
  <c r="AD58" i="3" s="1"/>
  <c r="BH57" i="3"/>
  <c r="BH58" i="3" s="1"/>
  <c r="AB57" i="3"/>
  <c r="AB58" i="3" s="1"/>
  <c r="BF57" i="3"/>
  <c r="BF58" i="3" s="1"/>
  <c r="Z57" i="3"/>
  <c r="Z58" i="3" s="1"/>
  <c r="AZ57" i="3"/>
  <c r="AZ58" i="3" s="1"/>
  <c r="T57" i="3"/>
  <c r="T58" i="3" s="1"/>
  <c r="AX57" i="3"/>
  <c r="AX58" i="3" s="1"/>
  <c r="R57" i="3"/>
  <c r="R58" i="3" s="1"/>
  <c r="BB57" i="3"/>
  <c r="BB58" i="3" s="1"/>
  <c r="X57" i="3"/>
  <c r="X58" i="3" s="1"/>
  <c r="V57" i="3"/>
  <c r="V58" i="3" s="1"/>
  <c r="F57" i="3"/>
  <c r="F58" i="3" s="1"/>
  <c r="BD57" i="3"/>
  <c r="BD58" i="3" s="1"/>
  <c r="D59" i="3"/>
  <c r="C59" i="3"/>
  <c r="B61" i="3"/>
  <c r="C58" i="3"/>
  <c r="BN59" i="3" l="1"/>
  <c r="BN60" i="3" s="1"/>
  <c r="AH59" i="3"/>
  <c r="AH60" i="3" s="1"/>
  <c r="BL59" i="3"/>
  <c r="BL60" i="3" s="1"/>
  <c r="AF59" i="3"/>
  <c r="AF60" i="3" s="1"/>
  <c r="BJ59" i="3"/>
  <c r="BJ60" i="3" s="1"/>
  <c r="AD59" i="3"/>
  <c r="AD60" i="3" s="1"/>
  <c r="BH59" i="3"/>
  <c r="BH60" i="3" s="1"/>
  <c r="AB59" i="3"/>
  <c r="AB60" i="3" s="1"/>
  <c r="BF59" i="3"/>
  <c r="BF60" i="3" s="1"/>
  <c r="Z59" i="3"/>
  <c r="Z60" i="3" s="1"/>
  <c r="BD59" i="3"/>
  <c r="BD60" i="3" s="1"/>
  <c r="X59" i="3"/>
  <c r="X60" i="3" s="1"/>
  <c r="BB59" i="3"/>
  <c r="BB60" i="3" s="1"/>
  <c r="V59" i="3"/>
  <c r="V60" i="3" s="1"/>
  <c r="AZ59" i="3"/>
  <c r="AZ60" i="3" s="1"/>
  <c r="T59" i="3"/>
  <c r="T60" i="3" s="1"/>
  <c r="AX59" i="3"/>
  <c r="AX60" i="3" s="1"/>
  <c r="R59" i="3"/>
  <c r="R60" i="3" s="1"/>
  <c r="AV59" i="3"/>
  <c r="AV60" i="3" s="1"/>
  <c r="P59" i="3"/>
  <c r="P60" i="3" s="1"/>
  <c r="AT59" i="3"/>
  <c r="AT60" i="3" s="1"/>
  <c r="N59" i="3"/>
  <c r="N60" i="3" s="1"/>
  <c r="BX59" i="3"/>
  <c r="BX60" i="3" s="1"/>
  <c r="AR59" i="3"/>
  <c r="AR60" i="3" s="1"/>
  <c r="L59" i="3"/>
  <c r="L60" i="3" s="1"/>
  <c r="BR59" i="3"/>
  <c r="BR60" i="3" s="1"/>
  <c r="AL59" i="3"/>
  <c r="AL60" i="3" s="1"/>
  <c r="BP59" i="3"/>
  <c r="BP60" i="3" s="1"/>
  <c r="AJ59" i="3"/>
  <c r="AJ60" i="3" s="1"/>
  <c r="BV59" i="3"/>
  <c r="BV60" i="3" s="1"/>
  <c r="BT59" i="3"/>
  <c r="BT60" i="3" s="1"/>
  <c r="AP59" i="3"/>
  <c r="AP60" i="3" s="1"/>
  <c r="AN59" i="3"/>
  <c r="AN60" i="3" s="1"/>
  <c r="J59" i="3"/>
  <c r="J60" i="3" s="1"/>
  <c r="H59" i="3"/>
  <c r="H60" i="3" s="1"/>
  <c r="F59" i="3"/>
  <c r="F60" i="3" s="1"/>
  <c r="B63" i="3"/>
  <c r="D61" i="3"/>
  <c r="C61" i="3"/>
  <c r="C60" i="3"/>
  <c r="BF61" i="3" l="1"/>
  <c r="BF62" i="3" s="1"/>
  <c r="Z61" i="3"/>
  <c r="Z62" i="3" s="1"/>
  <c r="BD61" i="3"/>
  <c r="BD62" i="3" s="1"/>
  <c r="X61" i="3"/>
  <c r="X62" i="3" s="1"/>
  <c r="BB61" i="3"/>
  <c r="BB62" i="3" s="1"/>
  <c r="V61" i="3"/>
  <c r="V62" i="3" s="1"/>
  <c r="AZ61" i="3"/>
  <c r="AZ62" i="3" s="1"/>
  <c r="T61" i="3"/>
  <c r="T62" i="3" s="1"/>
  <c r="AX61" i="3"/>
  <c r="AX62" i="3" s="1"/>
  <c r="R61" i="3"/>
  <c r="R62" i="3" s="1"/>
  <c r="AV61" i="3"/>
  <c r="AV62" i="3" s="1"/>
  <c r="P61" i="3"/>
  <c r="P62" i="3" s="1"/>
  <c r="AT61" i="3"/>
  <c r="AT62" i="3" s="1"/>
  <c r="N61" i="3"/>
  <c r="N62" i="3" s="1"/>
  <c r="BX61" i="3"/>
  <c r="BX62" i="3" s="1"/>
  <c r="AR61" i="3"/>
  <c r="AR62" i="3" s="1"/>
  <c r="L61" i="3"/>
  <c r="L62" i="3" s="1"/>
  <c r="BV61" i="3"/>
  <c r="BV62" i="3" s="1"/>
  <c r="AP61" i="3"/>
  <c r="AP62" i="3" s="1"/>
  <c r="J61" i="3"/>
  <c r="J62" i="3" s="1"/>
  <c r="BT61" i="3"/>
  <c r="BT62" i="3" s="1"/>
  <c r="AN61" i="3"/>
  <c r="AN62" i="3" s="1"/>
  <c r="H61" i="3"/>
  <c r="H62" i="3" s="1"/>
  <c r="BR61" i="3"/>
  <c r="BR62" i="3" s="1"/>
  <c r="AL61" i="3"/>
  <c r="AL62" i="3" s="1"/>
  <c r="BP61" i="3"/>
  <c r="BP62" i="3" s="1"/>
  <c r="AJ61" i="3"/>
  <c r="AJ62" i="3" s="1"/>
  <c r="BJ61" i="3"/>
  <c r="BJ62" i="3" s="1"/>
  <c r="AD61" i="3"/>
  <c r="AD62" i="3" s="1"/>
  <c r="BH61" i="3"/>
  <c r="BH62" i="3" s="1"/>
  <c r="AB61" i="3"/>
  <c r="AB62" i="3" s="1"/>
  <c r="F61" i="3"/>
  <c r="F62" i="3" s="1"/>
  <c r="BN61" i="3"/>
  <c r="BN62" i="3" s="1"/>
  <c r="BL61" i="3"/>
  <c r="BL62" i="3" s="1"/>
  <c r="AH61" i="3"/>
  <c r="AH62" i="3" s="1"/>
  <c r="AF61" i="3"/>
  <c r="AF62" i="3" s="1"/>
  <c r="C62" i="3"/>
  <c r="C63" i="3"/>
  <c r="D63" i="3"/>
  <c r="B65" i="3"/>
  <c r="AZ63" i="3" l="1"/>
  <c r="AZ64" i="3" s="1"/>
  <c r="T63" i="3"/>
  <c r="T64" i="3" s="1"/>
  <c r="AX63" i="3"/>
  <c r="AX64" i="3" s="1"/>
  <c r="R63" i="3"/>
  <c r="R64" i="3" s="1"/>
  <c r="AV63" i="3"/>
  <c r="AV64" i="3" s="1"/>
  <c r="P63" i="3"/>
  <c r="P64" i="3" s="1"/>
  <c r="AT63" i="3"/>
  <c r="AT64" i="3" s="1"/>
  <c r="N63" i="3"/>
  <c r="N64" i="3" s="1"/>
  <c r="BX63" i="3"/>
  <c r="BX64" i="3" s="1"/>
  <c r="AR63" i="3"/>
  <c r="AR64" i="3" s="1"/>
  <c r="L63" i="3"/>
  <c r="L64" i="3" s="1"/>
  <c r="BV63" i="3"/>
  <c r="BV64" i="3" s="1"/>
  <c r="AP63" i="3"/>
  <c r="AP64" i="3" s="1"/>
  <c r="J63" i="3"/>
  <c r="J64" i="3" s="1"/>
  <c r="BT63" i="3"/>
  <c r="BT64" i="3" s="1"/>
  <c r="AN63" i="3"/>
  <c r="AN64" i="3" s="1"/>
  <c r="H63" i="3"/>
  <c r="H64" i="3" s="1"/>
  <c r="BR63" i="3"/>
  <c r="BR64" i="3" s="1"/>
  <c r="AL63" i="3"/>
  <c r="AL64" i="3" s="1"/>
  <c r="BP63" i="3"/>
  <c r="BP64" i="3" s="1"/>
  <c r="AJ63" i="3"/>
  <c r="AJ64" i="3" s="1"/>
  <c r="BN63" i="3"/>
  <c r="BN64" i="3" s="1"/>
  <c r="AH63" i="3"/>
  <c r="AH64" i="3" s="1"/>
  <c r="BL63" i="3"/>
  <c r="BL64" i="3" s="1"/>
  <c r="AF63" i="3"/>
  <c r="AF64" i="3" s="1"/>
  <c r="BJ63" i="3"/>
  <c r="BJ64" i="3" s="1"/>
  <c r="AD63" i="3"/>
  <c r="AD64" i="3" s="1"/>
  <c r="BD63" i="3"/>
  <c r="BD64" i="3" s="1"/>
  <c r="X63" i="3"/>
  <c r="X64" i="3" s="1"/>
  <c r="BB63" i="3"/>
  <c r="BB64" i="3" s="1"/>
  <c r="V63" i="3"/>
  <c r="V64" i="3" s="1"/>
  <c r="BH63" i="3"/>
  <c r="BH64" i="3" s="1"/>
  <c r="BF63" i="3"/>
  <c r="BF64" i="3" s="1"/>
  <c r="AB63" i="3"/>
  <c r="AB64" i="3" s="1"/>
  <c r="Z63" i="3"/>
  <c r="Z64" i="3" s="1"/>
  <c r="F63" i="3"/>
  <c r="F64" i="3" s="1"/>
  <c r="B67" i="3"/>
  <c r="C65" i="3"/>
  <c r="D65" i="3"/>
  <c r="C64" i="3"/>
  <c r="BV65" i="3" l="1"/>
  <c r="BV66" i="3" s="1"/>
  <c r="AP65" i="3"/>
  <c r="AP66" i="3" s="1"/>
  <c r="J65" i="3"/>
  <c r="J66" i="3" s="1"/>
  <c r="BT65" i="3"/>
  <c r="BT66" i="3" s="1"/>
  <c r="AN65" i="3"/>
  <c r="AN66" i="3" s="1"/>
  <c r="H65" i="3"/>
  <c r="H66" i="3" s="1"/>
  <c r="BR65" i="3"/>
  <c r="BR66" i="3" s="1"/>
  <c r="AL65" i="3"/>
  <c r="AL66" i="3" s="1"/>
  <c r="BP65" i="3"/>
  <c r="BP66" i="3" s="1"/>
  <c r="AJ65" i="3"/>
  <c r="AJ66" i="3" s="1"/>
  <c r="BN65" i="3"/>
  <c r="BN66" i="3" s="1"/>
  <c r="AH65" i="3"/>
  <c r="AH66" i="3" s="1"/>
  <c r="BL65" i="3"/>
  <c r="BL66" i="3" s="1"/>
  <c r="AF65" i="3"/>
  <c r="AF66" i="3" s="1"/>
  <c r="BJ65" i="3"/>
  <c r="BJ66" i="3" s="1"/>
  <c r="AD65" i="3"/>
  <c r="AD66" i="3" s="1"/>
  <c r="BH65" i="3"/>
  <c r="BH66" i="3" s="1"/>
  <c r="AB65" i="3"/>
  <c r="AB66" i="3" s="1"/>
  <c r="BF65" i="3"/>
  <c r="BF66" i="3" s="1"/>
  <c r="Z65" i="3"/>
  <c r="Z66" i="3" s="1"/>
  <c r="BD65" i="3"/>
  <c r="BD66" i="3" s="1"/>
  <c r="X65" i="3"/>
  <c r="X66" i="3" s="1"/>
  <c r="BB65" i="3"/>
  <c r="BB66" i="3" s="1"/>
  <c r="V65" i="3"/>
  <c r="V66" i="3" s="1"/>
  <c r="AZ65" i="3"/>
  <c r="AZ66" i="3" s="1"/>
  <c r="T65" i="3"/>
  <c r="T66" i="3" s="1"/>
  <c r="AT65" i="3"/>
  <c r="AT66" i="3" s="1"/>
  <c r="N65" i="3"/>
  <c r="N66" i="3" s="1"/>
  <c r="BX65" i="3"/>
  <c r="BX66" i="3" s="1"/>
  <c r="AR65" i="3"/>
  <c r="AR66" i="3" s="1"/>
  <c r="L65" i="3"/>
  <c r="L66" i="3" s="1"/>
  <c r="AX65" i="3"/>
  <c r="AX66" i="3" s="1"/>
  <c r="AV65" i="3"/>
  <c r="AV66" i="3" s="1"/>
  <c r="F65" i="3"/>
  <c r="F66" i="3" s="1"/>
  <c r="R65" i="3"/>
  <c r="R66" i="3" s="1"/>
  <c r="P65" i="3"/>
  <c r="P66" i="3" s="1"/>
  <c r="C66" i="3"/>
  <c r="B69" i="3"/>
  <c r="C67" i="3"/>
  <c r="D67" i="3"/>
  <c r="BV67" i="3" l="1"/>
  <c r="BV68" i="3" s="1"/>
  <c r="AP67" i="3"/>
  <c r="AP68" i="3" s="1"/>
  <c r="J67" i="3"/>
  <c r="J68" i="3" s="1"/>
  <c r="BT67" i="3"/>
  <c r="BT68" i="3" s="1"/>
  <c r="AN67" i="3"/>
  <c r="AN68" i="3" s="1"/>
  <c r="H67" i="3"/>
  <c r="H68" i="3" s="1"/>
  <c r="BR67" i="3"/>
  <c r="BR68" i="3" s="1"/>
  <c r="AL67" i="3"/>
  <c r="AL68" i="3" s="1"/>
  <c r="BP67" i="3"/>
  <c r="BP68" i="3" s="1"/>
  <c r="AJ67" i="3"/>
  <c r="AJ68" i="3" s="1"/>
  <c r="BN67" i="3"/>
  <c r="BN68" i="3" s="1"/>
  <c r="AH67" i="3"/>
  <c r="AH68" i="3" s="1"/>
  <c r="BL67" i="3"/>
  <c r="BL68" i="3" s="1"/>
  <c r="AF67" i="3"/>
  <c r="AF68" i="3" s="1"/>
  <c r="BJ67" i="3"/>
  <c r="BJ68" i="3" s="1"/>
  <c r="AD67" i="3"/>
  <c r="AD68" i="3" s="1"/>
  <c r="BH67" i="3"/>
  <c r="BH68" i="3" s="1"/>
  <c r="AB67" i="3"/>
  <c r="AB68" i="3" s="1"/>
  <c r="BF67" i="3"/>
  <c r="BF68" i="3" s="1"/>
  <c r="Z67" i="3"/>
  <c r="Z68" i="3" s="1"/>
  <c r="BD67" i="3"/>
  <c r="BD68" i="3" s="1"/>
  <c r="X67" i="3"/>
  <c r="X68" i="3" s="1"/>
  <c r="BB67" i="3"/>
  <c r="BB68" i="3" s="1"/>
  <c r="V67" i="3"/>
  <c r="V68" i="3" s="1"/>
  <c r="AZ67" i="3"/>
  <c r="AZ68" i="3" s="1"/>
  <c r="T67" i="3"/>
  <c r="T68" i="3" s="1"/>
  <c r="AT67" i="3"/>
  <c r="AT68" i="3" s="1"/>
  <c r="N67" i="3"/>
  <c r="N68" i="3" s="1"/>
  <c r="BX67" i="3"/>
  <c r="BX68" i="3" s="1"/>
  <c r="AR67" i="3"/>
  <c r="AR68" i="3" s="1"/>
  <c r="L67" i="3"/>
  <c r="L68" i="3" s="1"/>
  <c r="AX67" i="3"/>
  <c r="AX68" i="3" s="1"/>
  <c r="AV67" i="3"/>
  <c r="AV68" i="3" s="1"/>
  <c r="R67" i="3"/>
  <c r="R68" i="3" s="1"/>
  <c r="P67" i="3"/>
  <c r="P68" i="3" s="1"/>
  <c r="F67" i="3"/>
  <c r="F68" i="3" s="1"/>
  <c r="B71" i="3"/>
  <c r="D69" i="3"/>
  <c r="C69" i="3"/>
  <c r="C68" i="3"/>
  <c r="BJ69" i="3" l="1"/>
  <c r="BJ70" i="3" s="1"/>
  <c r="AD69" i="3"/>
  <c r="AD70" i="3" s="1"/>
  <c r="BH69" i="3"/>
  <c r="BH70" i="3" s="1"/>
  <c r="AB69" i="3"/>
  <c r="AB70" i="3" s="1"/>
  <c r="BF69" i="3"/>
  <c r="BF70" i="3" s="1"/>
  <c r="Z69" i="3"/>
  <c r="Z70" i="3" s="1"/>
  <c r="BD69" i="3"/>
  <c r="BD70" i="3" s="1"/>
  <c r="X69" i="3"/>
  <c r="X70" i="3" s="1"/>
  <c r="BB69" i="3"/>
  <c r="BB70" i="3" s="1"/>
  <c r="V69" i="3"/>
  <c r="V70" i="3" s="1"/>
  <c r="AZ69" i="3"/>
  <c r="AZ70" i="3" s="1"/>
  <c r="T69" i="3"/>
  <c r="T70" i="3" s="1"/>
  <c r="AX69" i="3"/>
  <c r="AX70" i="3" s="1"/>
  <c r="R69" i="3"/>
  <c r="R70" i="3" s="1"/>
  <c r="AV69" i="3"/>
  <c r="AV70" i="3" s="1"/>
  <c r="P69" i="3"/>
  <c r="P70" i="3" s="1"/>
  <c r="AT69" i="3"/>
  <c r="AT70" i="3" s="1"/>
  <c r="N69" i="3"/>
  <c r="N70" i="3" s="1"/>
  <c r="BX69" i="3"/>
  <c r="BX70" i="3" s="1"/>
  <c r="AR69" i="3"/>
  <c r="AR70" i="3" s="1"/>
  <c r="L69" i="3"/>
  <c r="L70" i="3" s="1"/>
  <c r="BV69" i="3"/>
  <c r="BV70" i="3" s="1"/>
  <c r="AP69" i="3"/>
  <c r="AP70" i="3" s="1"/>
  <c r="J69" i="3"/>
  <c r="J70" i="3" s="1"/>
  <c r="BT69" i="3"/>
  <c r="BT70" i="3" s="1"/>
  <c r="AN69" i="3"/>
  <c r="AN70" i="3" s="1"/>
  <c r="H69" i="3"/>
  <c r="H70" i="3" s="1"/>
  <c r="BN69" i="3"/>
  <c r="BN70" i="3" s="1"/>
  <c r="AH69" i="3"/>
  <c r="AH70" i="3" s="1"/>
  <c r="BL69" i="3"/>
  <c r="BL70" i="3" s="1"/>
  <c r="AF69" i="3"/>
  <c r="AF70" i="3" s="1"/>
  <c r="BR69" i="3"/>
  <c r="BR70" i="3" s="1"/>
  <c r="BP69" i="3"/>
  <c r="BP70" i="3" s="1"/>
  <c r="AL69" i="3"/>
  <c r="AL70" i="3" s="1"/>
  <c r="F69" i="3"/>
  <c r="F70" i="3" s="1"/>
  <c r="AJ69" i="3"/>
  <c r="AJ70" i="3" s="1"/>
  <c r="C70" i="3"/>
  <c r="B73" i="3"/>
  <c r="D71" i="3"/>
  <c r="C71" i="3"/>
  <c r="BJ71" i="3" l="1"/>
  <c r="BJ72" i="3" s="1"/>
  <c r="AD71" i="3"/>
  <c r="AD72" i="3" s="1"/>
  <c r="BH71" i="3"/>
  <c r="BH72" i="3" s="1"/>
  <c r="AB71" i="3"/>
  <c r="AB72" i="3" s="1"/>
  <c r="BF71" i="3"/>
  <c r="BF72" i="3" s="1"/>
  <c r="Z71" i="3"/>
  <c r="Z72" i="3" s="1"/>
  <c r="BD71" i="3"/>
  <c r="BD72" i="3" s="1"/>
  <c r="X71" i="3"/>
  <c r="X72" i="3" s="1"/>
  <c r="BB71" i="3"/>
  <c r="BB72" i="3" s="1"/>
  <c r="V71" i="3"/>
  <c r="V72" i="3" s="1"/>
  <c r="AZ71" i="3"/>
  <c r="AZ72" i="3" s="1"/>
  <c r="T71" i="3"/>
  <c r="T72" i="3" s="1"/>
  <c r="AX71" i="3"/>
  <c r="AX72" i="3" s="1"/>
  <c r="R71" i="3"/>
  <c r="R72" i="3" s="1"/>
  <c r="AV71" i="3"/>
  <c r="AV72" i="3" s="1"/>
  <c r="P71" i="3"/>
  <c r="P72" i="3" s="1"/>
  <c r="AT71" i="3"/>
  <c r="AT72" i="3" s="1"/>
  <c r="N71" i="3"/>
  <c r="N72" i="3" s="1"/>
  <c r="BX71" i="3"/>
  <c r="BX72" i="3" s="1"/>
  <c r="AR71" i="3"/>
  <c r="AR72" i="3" s="1"/>
  <c r="L71" i="3"/>
  <c r="L72" i="3" s="1"/>
  <c r="BV71" i="3"/>
  <c r="BV72" i="3" s="1"/>
  <c r="AP71" i="3"/>
  <c r="AP72" i="3" s="1"/>
  <c r="J71" i="3"/>
  <c r="J72" i="3" s="1"/>
  <c r="BT71" i="3"/>
  <c r="BT72" i="3" s="1"/>
  <c r="AN71" i="3"/>
  <c r="AN72" i="3" s="1"/>
  <c r="H71" i="3"/>
  <c r="H72" i="3" s="1"/>
  <c r="BN71" i="3"/>
  <c r="BN72" i="3" s="1"/>
  <c r="AH71" i="3"/>
  <c r="AH72" i="3" s="1"/>
  <c r="BL71" i="3"/>
  <c r="BL72" i="3" s="1"/>
  <c r="AF71" i="3"/>
  <c r="AF72" i="3" s="1"/>
  <c r="AL71" i="3"/>
  <c r="AL72" i="3" s="1"/>
  <c r="AJ71" i="3"/>
  <c r="AJ72" i="3" s="1"/>
  <c r="F71" i="3"/>
  <c r="F72" i="3" s="1"/>
  <c r="BR71" i="3"/>
  <c r="BR72" i="3" s="1"/>
  <c r="BP71" i="3"/>
  <c r="BP72" i="3" s="1"/>
  <c r="C72" i="3"/>
  <c r="B75" i="3"/>
  <c r="D73" i="3"/>
  <c r="C73" i="3"/>
  <c r="AX73" i="3" l="1"/>
  <c r="AX74" i="3" s="1"/>
  <c r="R73" i="3"/>
  <c r="R74" i="3" s="1"/>
  <c r="AV73" i="3"/>
  <c r="AV74" i="3" s="1"/>
  <c r="P73" i="3"/>
  <c r="P74" i="3" s="1"/>
  <c r="AT73" i="3"/>
  <c r="AT74" i="3" s="1"/>
  <c r="N73" i="3"/>
  <c r="N74" i="3" s="1"/>
  <c r="BX73" i="3"/>
  <c r="BX74" i="3" s="1"/>
  <c r="AR73" i="3"/>
  <c r="AR74" i="3" s="1"/>
  <c r="L73" i="3"/>
  <c r="L74" i="3" s="1"/>
  <c r="BV73" i="3"/>
  <c r="BV74" i="3" s="1"/>
  <c r="AP73" i="3"/>
  <c r="AP74" i="3" s="1"/>
  <c r="J73" i="3"/>
  <c r="J74" i="3" s="1"/>
  <c r="BT73" i="3"/>
  <c r="BT74" i="3" s="1"/>
  <c r="AN73" i="3"/>
  <c r="AN74" i="3" s="1"/>
  <c r="H73" i="3"/>
  <c r="H74" i="3" s="1"/>
  <c r="BR73" i="3"/>
  <c r="BR74" i="3" s="1"/>
  <c r="AL73" i="3"/>
  <c r="AL74" i="3" s="1"/>
  <c r="BP73" i="3"/>
  <c r="BP74" i="3" s="1"/>
  <c r="AJ73" i="3"/>
  <c r="AJ74" i="3" s="1"/>
  <c r="BN73" i="3"/>
  <c r="BN74" i="3" s="1"/>
  <c r="AH73" i="3"/>
  <c r="AH74" i="3" s="1"/>
  <c r="BL73" i="3"/>
  <c r="BL74" i="3" s="1"/>
  <c r="AF73" i="3"/>
  <c r="AF74" i="3" s="1"/>
  <c r="BJ73" i="3"/>
  <c r="BJ74" i="3" s="1"/>
  <c r="AD73" i="3"/>
  <c r="AD74" i="3" s="1"/>
  <c r="BH73" i="3"/>
  <c r="BH74" i="3" s="1"/>
  <c r="AB73" i="3"/>
  <c r="AB74" i="3" s="1"/>
  <c r="BB73" i="3"/>
  <c r="BB74" i="3" s="1"/>
  <c r="V73" i="3"/>
  <c r="V74" i="3" s="1"/>
  <c r="AZ73" i="3"/>
  <c r="AZ74" i="3" s="1"/>
  <c r="T73" i="3"/>
  <c r="T74" i="3" s="1"/>
  <c r="BF73" i="3"/>
  <c r="BF74" i="3" s="1"/>
  <c r="BD73" i="3"/>
  <c r="BD74" i="3" s="1"/>
  <c r="F73" i="3"/>
  <c r="F74" i="3" s="1"/>
  <c r="Z73" i="3"/>
  <c r="Z74" i="3" s="1"/>
  <c r="X73" i="3"/>
  <c r="X74" i="3" s="1"/>
  <c r="B77" i="3"/>
  <c r="C75" i="3"/>
  <c r="D75" i="3"/>
  <c r="C74" i="3"/>
  <c r="AT75" i="3" l="1"/>
  <c r="AT76" i="3" s="1"/>
  <c r="N75" i="3"/>
  <c r="N76" i="3" s="1"/>
  <c r="BX75" i="3"/>
  <c r="BX76" i="3" s="1"/>
  <c r="AR75" i="3"/>
  <c r="AR76" i="3" s="1"/>
  <c r="L75" i="3"/>
  <c r="L76" i="3" s="1"/>
  <c r="BV75" i="3"/>
  <c r="BV76" i="3" s="1"/>
  <c r="AP75" i="3"/>
  <c r="AP76" i="3" s="1"/>
  <c r="J75" i="3"/>
  <c r="J76" i="3" s="1"/>
  <c r="BT75" i="3"/>
  <c r="BT76" i="3" s="1"/>
  <c r="AN75" i="3"/>
  <c r="AN76" i="3" s="1"/>
  <c r="H75" i="3"/>
  <c r="H76" i="3" s="1"/>
  <c r="BR75" i="3"/>
  <c r="BR76" i="3" s="1"/>
  <c r="AL75" i="3"/>
  <c r="AL76" i="3" s="1"/>
  <c r="BP75" i="3"/>
  <c r="BP76" i="3" s="1"/>
  <c r="AJ75" i="3"/>
  <c r="AJ76" i="3" s="1"/>
  <c r="BN75" i="3"/>
  <c r="BN76" i="3" s="1"/>
  <c r="AH75" i="3"/>
  <c r="AH76" i="3" s="1"/>
  <c r="BL75" i="3"/>
  <c r="BL76" i="3" s="1"/>
  <c r="AF75" i="3"/>
  <c r="AF76" i="3" s="1"/>
  <c r="BJ75" i="3"/>
  <c r="BJ76" i="3" s="1"/>
  <c r="AD75" i="3"/>
  <c r="AD76" i="3" s="1"/>
  <c r="BH75" i="3"/>
  <c r="BH76" i="3" s="1"/>
  <c r="AB75" i="3"/>
  <c r="AB76" i="3" s="1"/>
  <c r="BF75" i="3"/>
  <c r="BF76" i="3" s="1"/>
  <c r="Z75" i="3"/>
  <c r="Z76" i="3" s="1"/>
  <c r="BD75" i="3"/>
  <c r="BD76" i="3" s="1"/>
  <c r="X75" i="3"/>
  <c r="X76" i="3" s="1"/>
  <c r="AX75" i="3"/>
  <c r="AX76" i="3" s="1"/>
  <c r="R75" i="3"/>
  <c r="R76" i="3" s="1"/>
  <c r="AV75" i="3"/>
  <c r="AV76" i="3" s="1"/>
  <c r="P75" i="3"/>
  <c r="P76" i="3" s="1"/>
  <c r="T75" i="3"/>
  <c r="T76" i="3" s="1"/>
  <c r="F75" i="3"/>
  <c r="F76" i="3" s="1"/>
  <c r="BB75" i="3"/>
  <c r="BB76" i="3" s="1"/>
  <c r="AZ75" i="3"/>
  <c r="AZ76" i="3" s="1"/>
  <c r="V75" i="3"/>
  <c r="V76" i="3" s="1"/>
  <c r="C76" i="3"/>
  <c r="C77" i="3"/>
  <c r="D77" i="3"/>
  <c r="BV77" i="3" l="1"/>
  <c r="BV78" i="3" s="1"/>
  <c r="AP77" i="3"/>
  <c r="AP78" i="3" s="1"/>
  <c r="J77" i="3"/>
  <c r="J78" i="3" s="1"/>
  <c r="BT77" i="3"/>
  <c r="BT78" i="3" s="1"/>
  <c r="AN77" i="3"/>
  <c r="AN78" i="3" s="1"/>
  <c r="AN81" i="3" s="1"/>
  <c r="H77" i="3"/>
  <c r="H78" i="3" s="1"/>
  <c r="H81" i="3" s="1"/>
  <c r="BR77" i="3"/>
  <c r="BR78" i="3" s="1"/>
  <c r="AL77" i="3"/>
  <c r="AL78" i="3" s="1"/>
  <c r="AL81" i="3" s="1"/>
  <c r="BP77" i="3"/>
  <c r="BP78" i="3" s="1"/>
  <c r="AJ77" i="3"/>
  <c r="AJ78" i="3" s="1"/>
  <c r="BN77" i="3"/>
  <c r="BN78" i="3" s="1"/>
  <c r="AH77" i="3"/>
  <c r="AH78" i="3" s="1"/>
  <c r="AH81" i="3" s="1"/>
  <c r="BL77" i="3"/>
  <c r="BL78" i="3" s="1"/>
  <c r="AF77" i="3"/>
  <c r="AF78" i="3" s="1"/>
  <c r="BJ77" i="3"/>
  <c r="BJ78" i="3" s="1"/>
  <c r="AD77" i="3"/>
  <c r="AD78" i="3" s="1"/>
  <c r="BH77" i="3"/>
  <c r="BH78" i="3" s="1"/>
  <c r="AB77" i="3"/>
  <c r="AB78" i="3" s="1"/>
  <c r="BF77" i="3"/>
  <c r="BF78" i="3" s="1"/>
  <c r="Z77" i="3"/>
  <c r="Z78" i="3" s="1"/>
  <c r="BD77" i="3"/>
  <c r="BD78" i="3" s="1"/>
  <c r="X77" i="3"/>
  <c r="X78" i="3" s="1"/>
  <c r="BB77" i="3"/>
  <c r="BB78" i="3" s="1"/>
  <c r="V77" i="3"/>
  <c r="V78" i="3" s="1"/>
  <c r="AZ77" i="3"/>
  <c r="AZ78" i="3" s="1"/>
  <c r="T77" i="3"/>
  <c r="T78" i="3" s="1"/>
  <c r="AT77" i="3"/>
  <c r="AT78" i="3" s="1"/>
  <c r="N77" i="3"/>
  <c r="N78" i="3" s="1"/>
  <c r="BX77" i="3"/>
  <c r="BX78" i="3" s="1"/>
  <c r="AR77" i="3"/>
  <c r="AR78" i="3" s="1"/>
  <c r="L77" i="3"/>
  <c r="L78" i="3" s="1"/>
  <c r="AX77" i="3"/>
  <c r="AX78" i="3" s="1"/>
  <c r="AV77" i="3"/>
  <c r="AV78" i="3" s="1"/>
  <c r="F77" i="3"/>
  <c r="F78" i="3" s="1"/>
  <c r="R77" i="3"/>
  <c r="R78" i="3" s="1"/>
  <c r="P77" i="3"/>
  <c r="P78" i="3" s="1"/>
  <c r="D79" i="3"/>
  <c r="J1502" i="4" s="1"/>
  <c r="C78" i="3"/>
  <c r="BD81" i="3" l="1"/>
  <c r="BC81" i="3" s="1"/>
  <c r="BT81" i="3"/>
  <c r="BS81" i="3" s="1"/>
  <c r="Z81" i="3"/>
  <c r="Y81" i="3" s="1"/>
  <c r="BB81" i="3"/>
  <c r="BA81" i="3" s="1"/>
  <c r="J81" i="3"/>
  <c r="I81" i="3" s="1"/>
  <c r="AV81" i="3"/>
  <c r="AU81" i="3" s="1"/>
  <c r="BF81" i="3"/>
  <c r="BE81" i="3" s="1"/>
  <c r="BV81" i="3"/>
  <c r="BU81" i="3" s="1"/>
  <c r="F81" i="3"/>
  <c r="F82" i="3" s="1"/>
  <c r="E82" i="3" s="1"/>
  <c r="BH81" i="3"/>
  <c r="BG81" i="3" s="1"/>
  <c r="AB81" i="3"/>
  <c r="AA81" i="3" s="1"/>
  <c r="AP81" i="3"/>
  <c r="AO81" i="3" s="1"/>
  <c r="P81" i="3"/>
  <c r="O81" i="3" s="1"/>
  <c r="R81" i="3"/>
  <c r="Q81" i="3" s="1"/>
  <c r="BR81" i="3"/>
  <c r="BQ81" i="3" s="1"/>
  <c r="AJ81" i="3"/>
  <c r="AI81" i="3" s="1"/>
  <c r="BP81" i="3"/>
  <c r="BO81" i="3" s="1"/>
  <c r="T81" i="3"/>
  <c r="S81" i="3" s="1"/>
  <c r="L81" i="3"/>
  <c r="K81" i="3" s="1"/>
  <c r="AZ81" i="3"/>
  <c r="AY81" i="3" s="1"/>
  <c r="V81" i="3"/>
  <c r="U81" i="3" s="1"/>
  <c r="AX81" i="3"/>
  <c r="AW81" i="3" s="1"/>
  <c r="AF81" i="3"/>
  <c r="AE81" i="3" s="1"/>
  <c r="BJ81" i="3"/>
  <c r="BI81" i="3" s="1"/>
  <c r="BX81" i="3"/>
  <c r="BW81" i="3" s="1"/>
  <c r="AD81" i="3"/>
  <c r="AC81" i="3" s="1"/>
  <c r="N81" i="3"/>
  <c r="M81" i="3" s="1"/>
  <c r="BN81" i="3"/>
  <c r="BM81" i="3" s="1"/>
  <c r="AR81" i="3"/>
  <c r="AQ81" i="3" s="1"/>
  <c r="BL81" i="3"/>
  <c r="BK81" i="3" s="1"/>
  <c r="AT81" i="3"/>
  <c r="AS81" i="3" s="1"/>
  <c r="X81" i="3"/>
  <c r="W81" i="3" s="1"/>
  <c r="E79" i="3"/>
  <c r="K1502" i="4" s="1"/>
  <c r="AG81" i="3"/>
  <c r="G81" i="3"/>
  <c r="AK81" i="3"/>
  <c r="AM81" i="3"/>
  <c r="E81" i="3" l="1"/>
  <c r="H82" i="3"/>
  <c r="J82" i="3" s="1"/>
  <c r="G82" i="3" l="1"/>
  <c r="I82" i="3"/>
  <c r="L82" i="3"/>
  <c r="K82" i="3" l="1"/>
  <c r="N82" i="3"/>
  <c r="M82" i="3" l="1"/>
  <c r="P82" i="3"/>
  <c r="O82" i="3" l="1"/>
  <c r="R82" i="3"/>
  <c r="Q82" i="3" l="1"/>
  <c r="T82" i="3"/>
  <c r="S82" i="3" l="1"/>
  <c r="V82" i="3"/>
  <c r="U82" i="3" l="1"/>
  <c r="X82" i="3"/>
  <c r="W82" i="3" l="1"/>
  <c r="Z82" i="3"/>
  <c r="Y82" i="3" l="1"/>
  <c r="AB82" i="3"/>
  <c r="AA82" i="3" l="1"/>
  <c r="AD82" i="3"/>
  <c r="AC82" i="3" l="1"/>
  <c r="AF82" i="3"/>
  <c r="AE82" i="3" l="1"/>
  <c r="AH82" i="3"/>
  <c r="AG82" i="3" l="1"/>
  <c r="AJ82" i="3"/>
  <c r="AI82" i="3" l="1"/>
  <c r="AL82" i="3"/>
  <c r="AK82" i="3" l="1"/>
  <c r="AN82" i="3"/>
  <c r="AM82" i="3" l="1"/>
  <c r="AP82" i="3"/>
  <c r="AO82" i="3" l="1"/>
  <c r="AR82" i="3"/>
  <c r="AQ82" i="3" l="1"/>
  <c r="AT82" i="3"/>
  <c r="AS82" i="3" l="1"/>
  <c r="AV82" i="3"/>
  <c r="AU82" i="3" l="1"/>
  <c r="AX82" i="3"/>
  <c r="AW82" i="3" l="1"/>
  <c r="AZ82" i="3"/>
  <c r="AY82" i="3" l="1"/>
  <c r="BB82" i="3"/>
  <c r="BA82" i="3" l="1"/>
  <c r="BD82" i="3"/>
  <c r="BC82" i="3" l="1"/>
  <c r="BF82" i="3"/>
  <c r="BE82" i="3" l="1"/>
  <c r="BH82" i="3"/>
  <c r="BG82" i="3" l="1"/>
  <c r="BJ82" i="3"/>
  <c r="BL82" i="3" l="1"/>
  <c r="BI82" i="3"/>
  <c r="BK82" i="3" l="1"/>
  <c r="BN82" i="3"/>
  <c r="BM82" i="3" l="1"/>
  <c r="BP82" i="3"/>
  <c r="BO82" i="3" l="1"/>
  <c r="BR82" i="3"/>
  <c r="BQ82" i="3" l="1"/>
  <c r="BT82" i="3"/>
  <c r="BS82" i="3" l="1"/>
  <c r="BV82" i="3"/>
  <c r="BU82" i="3" l="1"/>
  <c r="BX82" i="3"/>
  <c r="BW82" i="3" s="1"/>
</calcChain>
</file>

<file path=xl/sharedStrings.xml><?xml version="1.0" encoding="utf-8"?>
<sst xmlns="http://schemas.openxmlformats.org/spreadsheetml/2006/main" count="3512" uniqueCount="1529">
  <si>
    <t>SINAPI</t>
  </si>
  <si>
    <t>SIURB</t>
  </si>
  <si>
    <t>UN</t>
  </si>
  <si>
    <t/>
  </si>
  <si>
    <t>ITEM</t>
  </si>
  <si>
    <t>BANCO</t>
  </si>
  <si>
    <t>CÓDIGO</t>
  </si>
  <si>
    <t>DESCRIÇÃO</t>
  </si>
  <si>
    <t>QUANT</t>
  </si>
  <si>
    <t>VALOR UNIT</t>
  </si>
  <si>
    <t>VALOR C/ BDI</t>
  </si>
  <si>
    <t xml:space="preserve">TOTAL </t>
  </si>
  <si>
    <t>PESO (%)</t>
  </si>
  <si>
    <t>TOTAL GERAL</t>
  </si>
  <si>
    <t>Conforme legislação tributária municipal, definir estimativa de percentual da base de cálculo para o ISS:</t>
  </si>
  <si>
    <t>Sobre a base de cálculo, definir a respectiva alíquota do ISS (entre 2% e 5%):</t>
  </si>
  <si>
    <t>BDI 1</t>
  </si>
  <si>
    <t>TIPO DE OBRA</t>
  </si>
  <si>
    <t>Construção e Reforma de Edifícios</t>
  </si>
  <si>
    <t>Itens</t>
  </si>
  <si>
    <t>Siglas</t>
  </si>
  <si>
    <t>% Adotado</t>
  </si>
  <si>
    <t>1º Quartil</t>
  </si>
  <si>
    <t>Médio</t>
  </si>
  <si>
    <t>3º Quartil</t>
  </si>
  <si>
    <t>AC</t>
  </si>
  <si>
    <t>-</t>
  </si>
  <si>
    <t>SG</t>
  </si>
  <si>
    <t>R</t>
  </si>
  <si>
    <t>DF</t>
  </si>
  <si>
    <t>L</t>
  </si>
  <si>
    <t>Tributos (impostos COFINS 3%, e  PIS 0,65%)</t>
  </si>
  <si>
    <t>CP</t>
  </si>
  <si>
    <t>Tributos (ISS, variável de acordo com o município)</t>
  </si>
  <si>
    <t>ISS</t>
  </si>
  <si>
    <t>Tributos (Contribuição Previdenciária sobre a Receita Bruta - 0% ou 4,5% - Desoneração)</t>
  </si>
  <si>
    <t>CPRB</t>
  </si>
  <si>
    <t>BDI PAD</t>
  </si>
  <si>
    <t>Os valores de BDI foram calculados com o emprego da fórmula:</t>
  </si>
  <si>
    <t>BDI =</t>
  </si>
  <si>
    <t xml:space="preserve"> - 1</t>
  </si>
  <si>
    <t>(1-CP-ISS-CRPB)</t>
  </si>
  <si>
    <t>Observações:</t>
  </si>
  <si>
    <t>Local</t>
  </si>
  <si>
    <t>Data</t>
  </si>
  <si>
    <t>RICARDO PEIXOTO DOS SANTOS</t>
  </si>
  <si>
    <t>CREA:</t>
  </si>
  <si>
    <t>ART/RRT:</t>
  </si>
  <si>
    <t>DADOS DA TABELA:</t>
  </si>
  <si>
    <t>SIGILO</t>
  </si>
  <si>
    <t>REVISÃO</t>
  </si>
  <si>
    <t>DATA BASE:</t>
  </si>
  <si>
    <t>BDI 1:</t>
  </si>
  <si>
    <t>LICITAÇÃO</t>
  </si>
  <si>
    <t>BDI 2:</t>
  </si>
  <si>
    <t>PLANILHA ORÇAMENTÁRIA SINTÉTICA</t>
  </si>
  <si>
    <t>CDHU</t>
  </si>
  <si>
    <t>MEMORIA DE CÁLCULO - DESCRITIVO DE QUANTIDADES</t>
  </si>
  <si>
    <t>PROPONENTE/TOMADOR:</t>
  </si>
  <si>
    <t>MUNICÍPIO/UF:</t>
  </si>
  <si>
    <t>VALOR DO REPASSE (R$):</t>
  </si>
  <si>
    <t>DADOS DO CONTRATO (INICIAL)</t>
  </si>
  <si>
    <t>VALOR DE CONTRAPARTIDA (R$):</t>
  </si>
  <si>
    <t>DADOS DO EMPREENDIMENTO E ORÇAMENTO</t>
  </si>
  <si>
    <t>NOME/APELIDO:</t>
  </si>
  <si>
    <t>LOCAL DA OBRA/INTERVENÇÃO:</t>
  </si>
  <si>
    <t>REGIME PREVIDENCIÁRIO DE OBRA:</t>
  </si>
  <si>
    <t xml:space="preserve">REVISÃO DO ORÇAMENTO/ PROJETO : </t>
  </si>
  <si>
    <t>RESPONSÁVEL TÉCNICO PELO ORÇAMENTO</t>
  </si>
  <si>
    <t>ENGENHEIRO(A):</t>
  </si>
  <si>
    <t>DATA (BDI/ORÇAM/MEM/COMPOS):</t>
  </si>
  <si>
    <t>RESPONSÁVEL PELO TOMADOR</t>
  </si>
  <si>
    <t>NOME:</t>
  </si>
  <si>
    <t>CARGO:</t>
  </si>
  <si>
    <t>NÃO DESONERADO</t>
  </si>
  <si>
    <r>
      <t>Grau de Sigilo
#</t>
    </r>
    <r>
      <rPr>
        <b/>
        <sz val="10"/>
        <color theme="1"/>
        <rFont val="Calibri"/>
        <family val="2"/>
        <scheme val="minor"/>
      </rPr>
      <t>PÚBLICO</t>
    </r>
  </si>
  <si>
    <t>CRONOGRAMA FÍSICO-FINANCEIRO</t>
  </si>
  <si>
    <t>Valor Total</t>
  </si>
  <si>
    <t>Mês 1</t>
  </si>
  <si>
    <t>Mês 2</t>
  </si>
  <si>
    <t>Mês 3</t>
  </si>
  <si>
    <t>Mês 4</t>
  </si>
  <si>
    <t>Mês 5</t>
  </si>
  <si>
    <t>Mês 6</t>
  </si>
  <si>
    <t>Mês 7</t>
  </si>
  <si>
    <t>Mês 8</t>
  </si>
  <si>
    <t>Mês 9</t>
  </si>
  <si>
    <t>Mês 10</t>
  </si>
  <si>
    <t>Mês 11</t>
  </si>
  <si>
    <t>%</t>
  </si>
  <si>
    <t>R$</t>
  </si>
  <si>
    <t>TOTAL DO MÊS</t>
  </si>
  <si>
    <t>TOTAL ACUMULADO</t>
  </si>
  <si>
    <t>Mês 12</t>
  </si>
  <si>
    <t>Mês 13</t>
  </si>
  <si>
    <t>Mês 14</t>
  </si>
  <si>
    <t>Mês 15</t>
  </si>
  <si>
    <t>Mês 16</t>
  </si>
  <si>
    <t>Mês 17</t>
  </si>
  <si>
    <t>Mês 18</t>
  </si>
  <si>
    <t>Mês 19</t>
  </si>
  <si>
    <t>Mês 20</t>
  </si>
  <si>
    <t>Mês 21</t>
  </si>
  <si>
    <t>Mês 22</t>
  </si>
  <si>
    <t>Mês 23</t>
  </si>
  <si>
    <t>Mês 24</t>
  </si>
  <si>
    <t>Mês 25</t>
  </si>
  <si>
    <t>Mês 26</t>
  </si>
  <si>
    <t>Mês 27</t>
  </si>
  <si>
    <t>Mês 28</t>
  </si>
  <si>
    <t>Mês 29</t>
  </si>
  <si>
    <t>Mês 30</t>
  </si>
  <si>
    <t>Mês 31</t>
  </si>
  <si>
    <t>Mês 32</t>
  </si>
  <si>
    <t>Mês 33</t>
  </si>
  <si>
    <t>Mês 34</t>
  </si>
  <si>
    <t>Mês 35</t>
  </si>
  <si>
    <t>Mês 36</t>
  </si>
  <si>
    <t>DATA</t>
  </si>
  <si>
    <t>T</t>
  </si>
  <si>
    <t>DESONERADO</t>
  </si>
  <si>
    <t>QUADRO TÉCNICO</t>
  </si>
  <si>
    <t>LIANE HATIZUKA YOSHIDA</t>
  </si>
  <si>
    <t>A143535-3</t>
  </si>
  <si>
    <t>CAU:</t>
  </si>
  <si>
    <t>PREFEITURA MUNICIPAL DE PAULINIA</t>
  </si>
  <si>
    <t>PREFEITURA MUNICIPAL DE MOGI GUAÇU</t>
  </si>
  <si>
    <t>PREFEITURA MUNICIPAL DE TIETE</t>
  </si>
  <si>
    <t>PREFEITURA MUNICIPAL DE SETE BARRAS</t>
  </si>
  <si>
    <t>PREFEITURA MUNICIPAL DE BOITUVA</t>
  </si>
  <si>
    <t>PREFEITURA MUNICIPAL DE SÃO CAETANO DO SUL</t>
  </si>
  <si>
    <t>PREFEITURA MUNICIPAL DE MOGI DAS CRUZES</t>
  </si>
  <si>
    <t>PREFEITURA MUNICIPAL DE VOTORANTIM</t>
  </si>
  <si>
    <t>PREFEITURA MUNICIPAL DE CAMPO LIMPO PAULISTA</t>
  </si>
  <si>
    <t>PREFEITURA MUNICIPAL DE RIO DAS PEDRAS</t>
  </si>
  <si>
    <t>PREFEITURA MUNICIPAL DE ITU</t>
  </si>
  <si>
    <t>ISS (%):</t>
  </si>
  <si>
    <t>TOTAL GERAL COM BDI</t>
  </si>
  <si>
    <t>ANTONIO CARLOS FARINA JUNIOR</t>
  </si>
  <si>
    <t>ARQUITETO(A):</t>
  </si>
  <si>
    <t>Nome:</t>
  </si>
  <si>
    <t>CREA/CAU:</t>
  </si>
  <si>
    <t>MIN</t>
  </si>
  <si>
    <t>MED</t>
  </si>
  <si>
    <t>MAX</t>
  </si>
  <si>
    <t>Construção e Reforma de Edifícios-AC</t>
  </si>
  <si>
    <t>Construção e Reforma de Edifícios-SG</t>
  </si>
  <si>
    <t>Construção e Reforma de Edifícios-R</t>
  </si>
  <si>
    <t>Construção e Reforma de Edifícios-DF</t>
  </si>
  <si>
    <t>Construção e Reforma de Edifícios-L</t>
  </si>
  <si>
    <t>Construção e Reforma de Edifícios-BDI PAD</t>
  </si>
  <si>
    <t>Construção de Praças Urbanas, Rodovias, Ferrovias e recapeamento e pavimentação de vias urbanas</t>
  </si>
  <si>
    <t>Construção de Praças Urbanas, Rodovias, Ferrovias e recapeamento e pavimentação de vias urbanas-AC</t>
  </si>
  <si>
    <t>Construção de Praças Urbanas, Rodovias, Ferrovias e recapeamento e pavimentação de vias urbanas-SG</t>
  </si>
  <si>
    <t>Construção de Praças Urbanas, Rodovias, Ferrovias e recapeamento e pavimentação de vias urbanas-R</t>
  </si>
  <si>
    <t>Construção de Praças Urbanas, Rodovias, Ferrovias e recapeamento e pavimentação de vias urbanas-DF</t>
  </si>
  <si>
    <t>Construção de Praças Urbanas, Rodovias, Ferrovias e recapeamento e pavimentação de vias urbanas-L</t>
  </si>
  <si>
    <t>Construção de Praças Urbanas, Rodovias, Ferrovias e recapeamento e pavimentação de vias urbanas-BDI PAD</t>
  </si>
  <si>
    <t>Construção de Redes de Abastecimento de Água, Coleta de Esgoto</t>
  </si>
  <si>
    <t>Construção de Redes de Abastecimento de Água, Coleta de Esgoto-AC</t>
  </si>
  <si>
    <t>Construção de Redes de Abastecimento de Água, Coleta de Esgoto-SG</t>
  </si>
  <si>
    <t>Construção de Redes de Abastecimento de Água, Coleta de Esgoto-R</t>
  </si>
  <si>
    <t>Construção de Redes de Abastecimento de Água, Coleta de Esgoto-DF</t>
  </si>
  <si>
    <t>Construção de Redes de Abastecimento de Água, Coleta de Esgoto-L</t>
  </si>
  <si>
    <t>Construção de Redes de Abastecimento de Água, Coleta de Esgoto-BDI PAD</t>
  </si>
  <si>
    <t>Construção e Manutenção de Estações e Redes de Distribuição de Energia Elétrica</t>
  </si>
  <si>
    <t>Construção e Manutenção de Estações e Redes de Distribuição de Energia Elétrica-AC</t>
  </si>
  <si>
    <t>Construção e Manutenção de Estações e Redes de Distribuição de Energia Elétrica-SG</t>
  </si>
  <si>
    <t>Construção e Manutenção de Estações e Redes de Distribuição de Energia Elétrica-R</t>
  </si>
  <si>
    <t>Construção e Manutenção de Estações e Redes de Distribuição de Energia Elétrica-DF</t>
  </si>
  <si>
    <t>Construção e Manutenção de Estações e Redes de Distribuição de Energia Elétrica-L</t>
  </si>
  <si>
    <t>Construção e Manutenção de Estações e Redes de Distribuição de Energia Elétrica-BDI PAD</t>
  </si>
  <si>
    <t>Obras Portuárias, Marítimas e Fluviais</t>
  </si>
  <si>
    <t>Obras Portuárias, Marítimas e Fluviais-AC</t>
  </si>
  <si>
    <t>Obras Portuárias, Marítimas e Fluviais-SG</t>
  </si>
  <si>
    <t>Obras Portuárias, Marítimas e Fluviais-R</t>
  </si>
  <si>
    <t>Obras Portuárias, Marítimas e Fluviais-DF</t>
  </si>
  <si>
    <t>Obras Portuárias, Marítimas e Fluviais-L</t>
  </si>
  <si>
    <t>Obras Portuárias, Marítimas e Fluviais-BDI PAD</t>
  </si>
  <si>
    <t>Fornecimento de Materiais e Equipamentos (aquisição indireta - em conjunto com licitação de obras)</t>
  </si>
  <si>
    <t>Fornecimento de Materiais e Equipamentos (aquisição indireta - em conjunto com licitação de obras)-AC</t>
  </si>
  <si>
    <t>Fornecimento de Materiais e Equipamentos (aquisição indireta - em conjunto com licitação de obras)-SG</t>
  </si>
  <si>
    <t>Fornecimento de Materiais e Equipamentos (aquisição indireta - em conjunto com licitação de obras)-R</t>
  </si>
  <si>
    <t>Fornecimento de Materiais e Equipamentos (aquisição indireta - em conjunto com licitação de obras)-DF</t>
  </si>
  <si>
    <t>Fornecimento de Materiais e Equipamentos (aquisição indireta - em conjunto com licitação de obras)-L</t>
  </si>
  <si>
    <t>Fornecimento de Materiais e Equipamentos (aquisição indireta - em conjunto com licitação de obras)-BDI PAD</t>
  </si>
  <si>
    <t>Fornecimento de Materiais e Equipamentos (aquisição direta)</t>
  </si>
  <si>
    <t>Fornecimento de Materiais e Equipamentos (aquisição direta)-AC</t>
  </si>
  <si>
    <t>Fornecimento de Materiais e Equipamentos (aquisição direta)-SG</t>
  </si>
  <si>
    <t>Fornecimento de Materiais e Equipamentos (aquisição direta)-R</t>
  </si>
  <si>
    <t>Fornecimento de Materiais e Equipamentos (aquisição direta)-DF</t>
  </si>
  <si>
    <t>Fornecimento de Materiais e Equipamentos (aquisição direta)-L</t>
  </si>
  <si>
    <t>Fornecimento de Materiais e Equipamentos (aquisição direta)-BDI PAD</t>
  </si>
  <si>
    <t>Estudos e Projetos, Planos e Gerenciamento e outros correlatos</t>
  </si>
  <si>
    <t>K1</t>
  </si>
  <si>
    <t>Estudos e Projetos, Planos e Gerenciamento e outros correlatos-K1</t>
  </si>
  <si>
    <t>K2</t>
  </si>
  <si>
    <t>Estudos e Projetos, Planos e Gerenciamento e outros correlatos-K2</t>
  </si>
  <si>
    <t>Estudos e Projetos, Planos e Gerenciamento e outros correlatos-</t>
  </si>
  <si>
    <t>K3</t>
  </si>
  <si>
    <t>Estudos e Projetos, Planos e Gerenciamento e outros correlatos-K3</t>
  </si>
  <si>
    <t>Estudos e Projetos, Planos e Gerenciamento e outros correlatos-BDI PAD</t>
  </si>
  <si>
    <t>Situação</t>
  </si>
  <si>
    <t>Nº OPERAÇÃO</t>
  </si>
  <si>
    <t>PROPONENTE / TOMADOR</t>
  </si>
  <si>
    <t>APELIDO DO EMPREENDIMENTO / DESCRIÇÃO DO LOTE</t>
  </si>
  <si>
    <t>Nº CONVÊNIO</t>
  </si>
  <si>
    <t>Responsável Técnico</t>
  </si>
  <si>
    <t>BDI 2</t>
  </si>
  <si>
    <t>(SELECIONAR)</t>
  </si>
  <si>
    <t>BDI SEM desoneração (Fórmula Acórdão TCU)</t>
  </si>
  <si>
    <t>FILTRO</t>
  </si>
  <si>
    <t>↓</t>
  </si>
  <si>
    <t>F</t>
  </si>
  <si>
    <t>BDI COM desoneração</t>
  </si>
  <si>
    <t>BDI DES</t>
  </si>
  <si>
    <t>DATA BASE COMPOSIÇÕES</t>
  </si>
  <si>
    <t>PROPONENTE/TOMADOR CADASTRADOS:</t>
  </si>
  <si>
    <t>REGIME 1:</t>
  </si>
  <si>
    <t>REGIME 2:</t>
  </si>
  <si>
    <t>Nº PREF.</t>
  </si>
  <si>
    <t>CADASTRE RESPONSÁVEL TÉCNICO</t>
  </si>
  <si>
    <t>CADASTRE PREFEITURAS</t>
  </si>
  <si>
    <t>ORG.</t>
  </si>
  <si>
    <t>REGISTRO</t>
  </si>
  <si>
    <t>Representante Tomador</t>
  </si>
  <si>
    <t>PLANILHA!F1555</t>
  </si>
  <si>
    <t>PLANILHA!F1556</t>
  </si>
  <si>
    <t>PLANILHA!F1557</t>
  </si>
  <si>
    <t>PLANILHA!F1558</t>
  </si>
  <si>
    <t>PLANILHA!F1559</t>
  </si>
  <si>
    <t>PLANILHA!F1560</t>
  </si>
  <si>
    <t>PLANILHA!F1561</t>
  </si>
  <si>
    <t>PLANILHA!F1562</t>
  </si>
  <si>
    <t>PLANILHA!F1563</t>
  </si>
  <si>
    <t>PLANILHA!F1564</t>
  </si>
  <si>
    <t>PLANILHA!F1565</t>
  </si>
  <si>
    <t>CADASTRE FOTO DO BRASÃO</t>
  </si>
  <si>
    <t>MODELO DE ASSINATURAS A VULSO</t>
  </si>
  <si>
    <t>COMPOSIÇÕES UNITÁRIAS</t>
  </si>
  <si>
    <t>UNIDADE</t>
  </si>
  <si>
    <t>FONTE</t>
  </si>
  <si>
    <t>DATA COTAÇÃO</t>
  </si>
  <si>
    <t xml:space="preserve"> </t>
  </si>
  <si>
    <t>ITU/SP</t>
  </si>
  <si>
    <t>MOGI GUAÇU/SP</t>
  </si>
  <si>
    <t>CIDADE/UF</t>
  </si>
  <si>
    <t>TIETE/SP</t>
  </si>
  <si>
    <t>SETE BARRAS/SP</t>
  </si>
  <si>
    <t>BOITUVA/SP</t>
  </si>
  <si>
    <t>PAULINIA/SP</t>
  </si>
  <si>
    <t>SÃO CAETANO DO SUL/SP</t>
  </si>
  <si>
    <t>MOGI DAS CRUZES/SP</t>
  </si>
  <si>
    <t>VOTORANTIM/SP</t>
  </si>
  <si>
    <t>CAMPO LIMPO PAULISTA/SP</t>
  </si>
  <si>
    <t>RIO DAS PEDRAS/SP</t>
  </si>
  <si>
    <t>Nº TOMADOR</t>
  </si>
  <si>
    <t>CARGO</t>
  </si>
  <si>
    <t>EDSON JOSÉ MARCUSSO</t>
  </si>
  <si>
    <t>PREFEITO MUNICIPAL</t>
  </si>
  <si>
    <t>CADASTRE TOMADORES</t>
  </si>
  <si>
    <t>LUIZ ANTONIO BRAZ</t>
  </si>
  <si>
    <t>GUILHERME DOS REIS GAZZOLA</t>
  </si>
  <si>
    <t>LEILA ALCÂNTRA GALVÃO</t>
  </si>
  <si>
    <t>SECRETÁRIA DE OBRAS</t>
  </si>
  <si>
    <t>RODRIGO FALSETTI</t>
  </si>
  <si>
    <t>ÁLVARO FLORIAM GEBRAIEL BELLAZ</t>
  </si>
  <si>
    <t>DEAN MARTINS</t>
  </si>
  <si>
    <t>SECRETÁRIO DE OBRAS</t>
  </si>
  <si>
    <t>MARCOS BUZETTO</t>
  </si>
  <si>
    <t>PREFEITA MUNICIPAL</t>
  </si>
  <si>
    <t>FABIOLA ALVES DA SILVA PEDRICO</t>
  </si>
  <si>
    <t>RENATO ROCHA FERREIRA</t>
  </si>
  <si>
    <t>MAPA DE LOCALIZAÇÃO -  BOTA-FORA</t>
  </si>
  <si>
    <t>Objeto:</t>
  </si>
  <si>
    <t>Engº:</t>
  </si>
  <si>
    <t>Local:</t>
  </si>
  <si>
    <t>A.R.T.:</t>
  </si>
  <si>
    <t>DISTÂNCIA DE IDA:</t>
  </si>
  <si>
    <t>KM</t>
  </si>
  <si>
    <t>DISTÂNCIA DE VOLTA:</t>
  </si>
  <si>
    <t>MEDIANA</t>
  </si>
  <si>
    <t>ÍNDICE RETROAÇÃO</t>
  </si>
  <si>
    <t>COTAÇÃO</t>
  </si>
  <si>
    <t>EMPRESA</t>
  </si>
  <si>
    <t>NOME DA EMPRESA</t>
  </si>
  <si>
    <t>COTAÇÕES</t>
  </si>
  <si>
    <t>OBSERVAÇÕES:</t>
  </si>
  <si>
    <t>ORGÃO:</t>
  </si>
  <si>
    <t>ORIGEM RECURSO:</t>
  </si>
  <si>
    <t>SECRETARIA DE DESENVOLVIMENTO REGIONAL</t>
  </si>
  <si>
    <t>ORIGEM 1:</t>
  </si>
  <si>
    <t>ORIGEM 2:</t>
  </si>
  <si>
    <t>RECURSO ESTADUAL</t>
  </si>
  <si>
    <t>RECURSO FEDERAL</t>
  </si>
  <si>
    <t>VALORES EM AZUL - CONFIRMAR COM GESTOR DO MUNICÍPIO</t>
  </si>
  <si>
    <t xml:space="preserve">  </t>
  </si>
  <si>
    <t xml:space="preserve">Quadro de Composição do BDI     </t>
  </si>
  <si>
    <t>COT-01</t>
  </si>
  <si>
    <t xml:space="preserve">
 </t>
  </si>
  <si>
    <t xml:space="preserve">
F</t>
  </si>
  <si>
    <t>EDNILSON CAZELLATO</t>
  </si>
  <si>
    <t xml:space="preserve"> 1 </t>
  </si>
  <si>
    <t>SERVIÇOS PRELIMINARES</t>
  </si>
  <si>
    <t xml:space="preserve"> 1.1 </t>
  </si>
  <si>
    <t>IDENTIFICAÇÃO DE OBRA</t>
  </si>
  <si>
    <t xml:space="preserve"> 1.1.1 </t>
  </si>
  <si>
    <t xml:space="preserve"> 02.08.020 </t>
  </si>
  <si>
    <t>Placa de identificação para obra</t>
  </si>
  <si>
    <t>m²</t>
  </si>
  <si>
    <t xml:space="preserve"> 1.2 </t>
  </si>
  <si>
    <t>CANTEIRO DE OBRA</t>
  </si>
  <si>
    <t xml:space="preserve"> 1.2.1 </t>
  </si>
  <si>
    <t xml:space="preserve"> 02.02.150 </t>
  </si>
  <si>
    <t>Locação de container tipo depósito - área mínima de 13,80 m²</t>
  </si>
  <si>
    <t>UNMES</t>
  </si>
  <si>
    <t xml:space="preserve"> 1.3 </t>
  </si>
  <si>
    <t>PROJETOS EXECUTIVOS</t>
  </si>
  <si>
    <t xml:space="preserve"> 1.3.1 </t>
  </si>
  <si>
    <t xml:space="preserve"> 01.17.031 </t>
  </si>
  <si>
    <t>Projeto executivo de arquitetura em formato A1</t>
  </si>
  <si>
    <t xml:space="preserve"> 1.3.2 </t>
  </si>
  <si>
    <t xml:space="preserve"> 01.17.051 </t>
  </si>
  <si>
    <t>Projeto executivo de estrutura em formato A1</t>
  </si>
  <si>
    <t xml:space="preserve"> 1.3.3 </t>
  </si>
  <si>
    <t xml:space="preserve"> 01.17.111 </t>
  </si>
  <si>
    <t>Projeto executivo de instalações elétricas em formato A1</t>
  </si>
  <si>
    <t xml:space="preserve"> 1.3.4 </t>
  </si>
  <si>
    <t xml:space="preserve"> 01.17.071 </t>
  </si>
  <si>
    <t>Projeto executivo de instalações hidráulicas em formato A1</t>
  </si>
  <si>
    <t xml:space="preserve"> 1.4 </t>
  </si>
  <si>
    <t>SONDAGEM</t>
  </si>
  <si>
    <t xml:space="preserve"> 1.4.1 </t>
  </si>
  <si>
    <t xml:space="preserve"> 01.21.110 </t>
  </si>
  <si>
    <t>Sondagem do terreno à percussão (mínimo de 30 m)</t>
  </si>
  <si>
    <t>M</t>
  </si>
  <si>
    <t xml:space="preserve"> 1.4.2 </t>
  </si>
  <si>
    <t xml:space="preserve"> 01.21.010 </t>
  </si>
  <si>
    <t>Taxa de mobilização e desmobilização de equipamentos para execução de sondagem</t>
  </si>
  <si>
    <t>TX</t>
  </si>
  <si>
    <t xml:space="preserve"> 1.5 </t>
  </si>
  <si>
    <t>EQUIPAMENTOS</t>
  </si>
  <si>
    <t xml:space="preserve"> 1.5.1 </t>
  </si>
  <si>
    <t xml:space="preserve"> 12.04.010 </t>
  </si>
  <si>
    <t>Taxa de mobilização e desmobilização de equipamentos para execução de estaca pré-moldada</t>
  </si>
  <si>
    <t xml:space="preserve"> 2 </t>
  </si>
  <si>
    <t>DEMOLIÇÕES E RETIRADAS</t>
  </si>
  <si>
    <t xml:space="preserve"> 2.1 </t>
  </si>
  <si>
    <t xml:space="preserve"> 02.09.040 </t>
  </si>
  <si>
    <t>Limpeza mecanizada do terreno, inclusive troncos até 15 cm de diâmetro, com caminhão à disposição dentro e fora da obra, com transporte no raio de até 1 km</t>
  </si>
  <si>
    <t xml:space="preserve"> 2.2 </t>
  </si>
  <si>
    <t xml:space="preserve"> 03.01.230 </t>
  </si>
  <si>
    <t>Demolição mecanizada de concreto simples, inclusive fragmentação e acomodação do material</t>
  </si>
  <si>
    <t>m³</t>
  </si>
  <si>
    <t xml:space="preserve"> 2.3 </t>
  </si>
  <si>
    <t xml:space="preserve"> 03.02.040 </t>
  </si>
  <si>
    <t>Demolição manual de alvenaria de elevação ou elemento vazado, incluindo revestimento</t>
  </si>
  <si>
    <t xml:space="preserve"> 2.4 </t>
  </si>
  <si>
    <t xml:space="preserve"> 03.04.020 </t>
  </si>
  <si>
    <t>Demolição manual de revestimento cerâmico, incluindo a base</t>
  </si>
  <si>
    <t xml:space="preserve"> 2.5 </t>
  </si>
  <si>
    <t xml:space="preserve"> 04.02.110 </t>
  </si>
  <si>
    <t>Retirada de estrutura em madeira pontaletada - telhas perfil qualquer</t>
  </si>
  <si>
    <t xml:space="preserve"> 2.6 </t>
  </si>
  <si>
    <t xml:space="preserve"> 04.02.090 </t>
  </si>
  <si>
    <t>Retirada de estrutura em madeira pontaletada - telhas de barro</t>
  </si>
  <si>
    <t xml:space="preserve"> 2.7 </t>
  </si>
  <si>
    <t xml:space="preserve"> 04.03.020 </t>
  </si>
  <si>
    <t>Retirada de telhamento em barro</t>
  </si>
  <si>
    <t xml:space="preserve"> 2.8 </t>
  </si>
  <si>
    <t xml:space="preserve"> 04.03.040 </t>
  </si>
  <si>
    <t>Retirada de telhamento perfil e material qualquer, exceto barro</t>
  </si>
  <si>
    <t xml:space="preserve"> 2.9 </t>
  </si>
  <si>
    <t xml:space="preserve"> 03.10.140 </t>
  </si>
  <si>
    <t>Remoção de pintura em massa com lixamento</t>
  </si>
  <si>
    <t xml:space="preserve"> 2.10 </t>
  </si>
  <si>
    <t xml:space="preserve"> 04.11.020 </t>
  </si>
  <si>
    <t>Retirada de aparelho sanitário incluindo acessórios</t>
  </si>
  <si>
    <t xml:space="preserve"> 2.11 </t>
  </si>
  <si>
    <t xml:space="preserve"> 04.11.140 </t>
  </si>
  <si>
    <t>Retirada de sifão ou metais sanitários diversos</t>
  </si>
  <si>
    <t xml:space="preserve"> 2.12 </t>
  </si>
  <si>
    <t xml:space="preserve"> 04.08.020 </t>
  </si>
  <si>
    <t>Retirada de folha de esquadria em madeira</t>
  </si>
  <si>
    <t xml:space="preserve"> 2.13 </t>
  </si>
  <si>
    <t xml:space="preserve"> 04.08.060 </t>
  </si>
  <si>
    <t>Retirada de batente com guarnição e peças lineares em madeira, chumbados</t>
  </si>
  <si>
    <t xml:space="preserve"> 2.14 </t>
  </si>
  <si>
    <t xml:space="preserve"> 04.11.030 </t>
  </si>
  <si>
    <t>Retirada de bancada incluindo pertences</t>
  </si>
  <si>
    <t xml:space="preserve"> 2.15 </t>
  </si>
  <si>
    <t xml:space="preserve"> 04.04.010 </t>
  </si>
  <si>
    <t>Retirada de revestimento em pedra, granito ou mármore, em parede ou fachada</t>
  </si>
  <si>
    <t xml:space="preserve"> 2.16 </t>
  </si>
  <si>
    <t xml:space="preserve"> 04.02.020 </t>
  </si>
  <si>
    <t>Retirada de peças lineares em madeira com seção até 60 cm²</t>
  </si>
  <si>
    <t xml:space="preserve"> 2.17 </t>
  </si>
  <si>
    <t xml:space="preserve"> 04.05.010 </t>
  </si>
  <si>
    <t>Retirada de revestimento em lambris de madeira</t>
  </si>
  <si>
    <t xml:space="preserve"> 2.18 </t>
  </si>
  <si>
    <t xml:space="preserve"> 04.07.040 </t>
  </si>
  <si>
    <t>Retirada de forro qualquer em placas ou tiras apoiadas</t>
  </si>
  <si>
    <t xml:space="preserve"> 2.19 </t>
  </si>
  <si>
    <t xml:space="preserve"> 03.10.100 </t>
  </si>
  <si>
    <t>Remoção de pintura em superfícies de madeira e/ou metálicas com lixamento</t>
  </si>
  <si>
    <t xml:space="preserve"> 2.20 </t>
  </si>
  <si>
    <t xml:space="preserve"> 04.09.160 </t>
  </si>
  <si>
    <t>Retirada de entelamento metálico em geral</t>
  </si>
  <si>
    <t xml:space="preserve"> 2.21 </t>
  </si>
  <si>
    <t xml:space="preserve"> 05.08.220 </t>
  </si>
  <si>
    <t>Carregamento mecanizado de entulho fragmentado, com caminhão à disposição dentro da obra, até o raio de 1 km</t>
  </si>
  <si>
    <t xml:space="preserve"> 2.22 </t>
  </si>
  <si>
    <t xml:space="preserve"> 05.08.100 </t>
  </si>
  <si>
    <t>Transporte de entulho, para distâncias superiores ao 10° km até o 15° km</t>
  </si>
  <si>
    <t xml:space="preserve"> 3 </t>
  </si>
  <si>
    <t>MOVIMENTAÇÃO DE TERRA</t>
  </si>
  <si>
    <t xml:space="preserve"> 3.1 </t>
  </si>
  <si>
    <t>PORTAL E GUARITA</t>
  </si>
  <si>
    <t xml:space="preserve"> 3.1.1 </t>
  </si>
  <si>
    <t xml:space="preserve"> 07.02.040 </t>
  </si>
  <si>
    <t>Escavação mecanizada de valas ou cavas com profundidade de até 3 m</t>
  </si>
  <si>
    <t xml:space="preserve"> 3.1.2 </t>
  </si>
  <si>
    <t xml:space="preserve"> 07.11.020 </t>
  </si>
  <si>
    <t>Reaterro compactado mecanizado de vala ou cava com compactador</t>
  </si>
  <si>
    <t xml:space="preserve"> 3.1.3 </t>
  </si>
  <si>
    <t xml:space="preserve"> 06.14.020 </t>
  </si>
  <si>
    <t>Carga manual de solo</t>
  </si>
  <si>
    <t xml:space="preserve"> 3.1.4 </t>
  </si>
  <si>
    <t xml:space="preserve"> 05.10.024 </t>
  </si>
  <si>
    <t>Transporte de solo de 1ª e 2ª categoria por caminhão para distâncias superiores ao 10° km até o 15° km</t>
  </si>
  <si>
    <t xml:space="preserve"> 3.2 </t>
  </si>
  <si>
    <t>QUIOSQUE</t>
  </si>
  <si>
    <t xml:space="preserve"> 3.2.1 </t>
  </si>
  <si>
    <t xml:space="preserve"> 3.2.2 </t>
  </si>
  <si>
    <t xml:space="preserve"> 3.2.3 </t>
  </si>
  <si>
    <t xml:space="preserve"> 3.2.4 </t>
  </si>
  <si>
    <t xml:space="preserve"> 3.3 </t>
  </si>
  <si>
    <t>LANCHONETE</t>
  </si>
  <si>
    <t xml:space="preserve"> 3.3.1 </t>
  </si>
  <si>
    <t xml:space="preserve"> 3.3.2 </t>
  </si>
  <si>
    <t xml:space="preserve"> 3.3.3 </t>
  </si>
  <si>
    <t xml:space="preserve"> 3.3.4 </t>
  </si>
  <si>
    <t xml:space="preserve"> 4 </t>
  </si>
  <si>
    <t xml:space="preserve"> 4.1 </t>
  </si>
  <si>
    <t xml:space="preserve"> 4.1.1 </t>
  </si>
  <si>
    <t xml:space="preserve"> 02.10.050 </t>
  </si>
  <si>
    <t>Locação para muros, cercas e alambrados</t>
  </si>
  <si>
    <t xml:space="preserve"> 4.2 </t>
  </si>
  <si>
    <t>ESTACA</t>
  </si>
  <si>
    <t xml:space="preserve"> 4.2.1 </t>
  </si>
  <si>
    <t xml:space="preserve"> 12.04.040 </t>
  </si>
  <si>
    <t>Estaca pré-moldada de concreto até 40 t</t>
  </si>
  <si>
    <t xml:space="preserve"> 4.3 </t>
  </si>
  <si>
    <t>BLOCOS DE COROAMENTO</t>
  </si>
  <si>
    <t xml:space="preserve"> 4.3.1 </t>
  </si>
  <si>
    <t xml:space="preserve"> 09.01.020 </t>
  </si>
  <si>
    <t>Forma em madeira comum para fundação</t>
  </si>
  <si>
    <t xml:space="preserve"> 4.3.2 </t>
  </si>
  <si>
    <t xml:space="preserve"> 11.18.040 </t>
  </si>
  <si>
    <t>Lastro de pedra britada</t>
  </si>
  <si>
    <t xml:space="preserve"> 4.3.3 </t>
  </si>
  <si>
    <t xml:space="preserve"> 10.01.040 </t>
  </si>
  <si>
    <t>Armadura em barra de aço CA-50 (A ou B) fyk = 500 MPa</t>
  </si>
  <si>
    <t>KG</t>
  </si>
  <si>
    <t xml:space="preserve"> 4.3.4 </t>
  </si>
  <si>
    <t xml:space="preserve"> 11.01.130 </t>
  </si>
  <si>
    <t>Concreto usinado, fck = 25 MPa</t>
  </si>
  <si>
    <t xml:space="preserve"> 4.3.5 </t>
  </si>
  <si>
    <t xml:space="preserve"> 11.16.040 </t>
  </si>
  <si>
    <t>Lançamento e adensamento de concreto ou massa em fundação</t>
  </si>
  <si>
    <t xml:space="preserve"> 4.3.6 </t>
  </si>
  <si>
    <t xml:space="preserve"> 32.16.010 </t>
  </si>
  <si>
    <t>Impermeabilização em pintura de asfalto oxidado com solventes orgânicos, sobre massa</t>
  </si>
  <si>
    <t xml:space="preserve"> 4.4 </t>
  </si>
  <si>
    <t>VIGAS BALDRAME</t>
  </si>
  <si>
    <t xml:space="preserve"> 4.4.1 </t>
  </si>
  <si>
    <t xml:space="preserve"> 4.4.2 </t>
  </si>
  <si>
    <t xml:space="preserve"> 4.4.3 </t>
  </si>
  <si>
    <t xml:space="preserve"> 4.4.4 </t>
  </si>
  <si>
    <t xml:space="preserve"> 10.01.060 </t>
  </si>
  <si>
    <t>Armadura em barra de aço CA-60 (A ou B) fyk = 600 MPa</t>
  </si>
  <si>
    <t xml:space="preserve"> 4.4.5 </t>
  </si>
  <si>
    <t xml:space="preserve"> 4.4.6 </t>
  </si>
  <si>
    <t xml:space="preserve"> 4.4.7 </t>
  </si>
  <si>
    <t xml:space="preserve"> 4.5 </t>
  </si>
  <si>
    <t>ALVENARIA - MURETA</t>
  </si>
  <si>
    <t xml:space="preserve"> 4.5.1 </t>
  </si>
  <si>
    <t xml:space="preserve"> 14.11.221 </t>
  </si>
  <si>
    <t>Alvenaria de bloco de concreto estrutural 14 x 19 x 39 cm - classe B</t>
  </si>
  <si>
    <t xml:space="preserve"> 4.5.2 </t>
  </si>
  <si>
    <t xml:space="preserve"> 11.05.040 </t>
  </si>
  <si>
    <t>Argamassa graute</t>
  </si>
  <si>
    <t xml:space="preserve"> 4.5.3 </t>
  </si>
  <si>
    <t xml:space="preserve"> 4.6 </t>
  </si>
  <si>
    <t>ESTRUTURA</t>
  </si>
  <si>
    <t xml:space="preserve"> 4.6.1 </t>
  </si>
  <si>
    <t>METÁLICA - PÓRTICO</t>
  </si>
  <si>
    <t xml:space="preserve"> 4.6.1.1 </t>
  </si>
  <si>
    <t xml:space="preserve"> 15.03.030 </t>
  </si>
  <si>
    <t>Fornecimento e montagem de estrutura em aço ASTM-A36, sem pintura</t>
  </si>
  <si>
    <t xml:space="preserve"> 4.6.1.2 </t>
  </si>
  <si>
    <t xml:space="preserve"> 32.09.020 </t>
  </si>
  <si>
    <t>Chapa de aço em bitolas medias</t>
  </si>
  <si>
    <t xml:space="preserve"> 4.6.2 </t>
  </si>
  <si>
    <t>MADEIRA - PILARES</t>
  </si>
  <si>
    <t xml:space="preserve"> 4.6.2.1 </t>
  </si>
  <si>
    <t xml:space="preserve"> 15.20.020 </t>
  </si>
  <si>
    <t>Fornecimento de peças diversas para estrutura em madeira</t>
  </si>
  <si>
    <t xml:space="preserve"> 4.6.2.2 </t>
  </si>
  <si>
    <t xml:space="preserve"> 33.05.330 </t>
  </si>
  <si>
    <t>Verniz em superfície de madeira</t>
  </si>
  <si>
    <t xml:space="preserve"> 4.7 </t>
  </si>
  <si>
    <t>REVESTIMENTO</t>
  </si>
  <si>
    <t xml:space="preserve"> 4.7.1 </t>
  </si>
  <si>
    <t xml:space="preserve"> 17.02.020 </t>
  </si>
  <si>
    <t>Chapisco</t>
  </si>
  <si>
    <t xml:space="preserve"> 4.7.2 </t>
  </si>
  <si>
    <t xml:space="preserve"> 17.02.140 </t>
  </si>
  <si>
    <t>Emboço desempenado com espuma de poliéster</t>
  </si>
  <si>
    <t xml:space="preserve"> 4.7.3 </t>
  </si>
  <si>
    <t xml:space="preserve"> 19.03.090 </t>
  </si>
  <si>
    <t>Revestimento em pedra Miracema, conforme padrão existente</t>
  </si>
  <si>
    <t xml:space="preserve"> 4.8 </t>
  </si>
  <si>
    <t>ESQUADRIAS</t>
  </si>
  <si>
    <t xml:space="preserve"> 4.8.1 </t>
  </si>
  <si>
    <t xml:space="preserve"> 24.02.040 </t>
  </si>
  <si>
    <t>Porta/portão tipo gradil sob medida, conforme padrão existente</t>
  </si>
  <si>
    <t xml:space="preserve"> 4.8.2 </t>
  </si>
  <si>
    <t xml:space="preserve"> 34.05.310 </t>
  </si>
  <si>
    <t>Gradil de ferro perfilado, tipo parque, conforme padrão existente</t>
  </si>
  <si>
    <t xml:space="preserve"> 4.8.3 </t>
  </si>
  <si>
    <t xml:space="preserve"> 66.02.239 </t>
  </si>
  <si>
    <t>Sistema eletrônico de automatização de portão, para esforços até 800 kg</t>
  </si>
  <si>
    <t>CJ</t>
  </si>
  <si>
    <t xml:space="preserve"> 4.8.4 </t>
  </si>
  <si>
    <t xml:space="preserve"> 33.11.050 </t>
  </si>
  <si>
    <t>Esmalte à base água em superfície metálica, inclusive preparo</t>
  </si>
  <si>
    <t xml:space="preserve"> 4.8.5 </t>
  </si>
  <si>
    <t xml:space="preserve"> 4.9 </t>
  </si>
  <si>
    <t>LETREIRO</t>
  </si>
  <si>
    <t xml:space="preserve"> 4.9.1 </t>
  </si>
  <si>
    <t xml:space="preserve"> 5 </t>
  </si>
  <si>
    <t xml:space="preserve"> 5.1 </t>
  </si>
  <si>
    <t xml:space="preserve"> 5.1.1 </t>
  </si>
  <si>
    <t xml:space="preserve"> 02.10.020 </t>
  </si>
  <si>
    <t>Locação de obra de edificação</t>
  </si>
  <si>
    <t xml:space="preserve"> 5.2 </t>
  </si>
  <si>
    <t xml:space="preserve"> 5.2.1 </t>
  </si>
  <si>
    <t xml:space="preserve"> 5.3 </t>
  </si>
  <si>
    <t xml:space="preserve"> 5.3.1 </t>
  </si>
  <si>
    <t xml:space="preserve"> 5.3.2 </t>
  </si>
  <si>
    <t xml:space="preserve"> 5.3.3 </t>
  </si>
  <si>
    <t xml:space="preserve"> 5.3.4 </t>
  </si>
  <si>
    <t xml:space="preserve"> 5.3.5 </t>
  </si>
  <si>
    <t xml:space="preserve"> 5.3.6 </t>
  </si>
  <si>
    <t xml:space="preserve"> 5.4 </t>
  </si>
  <si>
    <t xml:space="preserve"> 5.4.1 </t>
  </si>
  <si>
    <t xml:space="preserve"> 5.4.2 </t>
  </si>
  <si>
    <t xml:space="preserve"> 5.4.3 </t>
  </si>
  <si>
    <t xml:space="preserve"> 5.4.4 </t>
  </si>
  <si>
    <t xml:space="preserve"> 5.4.5 </t>
  </si>
  <si>
    <t xml:space="preserve"> 5.4.6 </t>
  </si>
  <si>
    <t xml:space="preserve"> 5.4.7 </t>
  </si>
  <si>
    <t xml:space="preserve"> 5.5 </t>
  </si>
  <si>
    <t>ALVENARIAS E FECHAMENTOS</t>
  </si>
  <si>
    <t xml:space="preserve"> 5.5.1 </t>
  </si>
  <si>
    <t xml:space="preserve"> 14.11.261 </t>
  </si>
  <si>
    <t>Alvenaria de bloco de concreto estrutural 14 x 19 x 39 cm - classe A</t>
  </si>
  <si>
    <t xml:space="preserve"> 5.5.2 </t>
  </si>
  <si>
    <t xml:space="preserve"> 5.5.3 </t>
  </si>
  <si>
    <t xml:space="preserve"> 5.6 </t>
  </si>
  <si>
    <t>PILAR DE MADEIRA</t>
  </si>
  <si>
    <t xml:space="preserve"> 5.6.1 </t>
  </si>
  <si>
    <t xml:space="preserve"> 5.7 </t>
  </si>
  <si>
    <t>PISO INTERTRAVADO</t>
  </si>
  <si>
    <t xml:space="preserve"> 5.7.1 </t>
  </si>
  <si>
    <t xml:space="preserve"> 54.01.400 </t>
  </si>
  <si>
    <t>Abertura de caixa até 25 cm, inclui escavação, compactação, transporte e preparo do sub-leito</t>
  </si>
  <si>
    <t xml:space="preserve"> 5.7.2 </t>
  </si>
  <si>
    <t>Próprio</t>
  </si>
  <si>
    <t>NIVELAMENTO DE PISO COM PÓ DE PEDRA, SEM CONTROLE DE COMPACTAÇÃO, ACABAMENTO SEM IMPERFEIÇÕES</t>
  </si>
  <si>
    <t>M³</t>
  </si>
  <si>
    <t xml:space="preserve"> 5.7.3 </t>
  </si>
  <si>
    <t xml:space="preserve"> 54.04.350 </t>
  </si>
  <si>
    <t>Pavimentação em lajota de concreto 35 MPa, espessura 8 cm, tipos: raquete, retangular, sextavado e 16 faces, com rejunte em areia</t>
  </si>
  <si>
    <t xml:space="preserve"> 5.8 </t>
  </si>
  <si>
    <t>COBERTURA</t>
  </si>
  <si>
    <t xml:space="preserve"> 5.8.1 </t>
  </si>
  <si>
    <t xml:space="preserve"> 5.8.2 </t>
  </si>
  <si>
    <t xml:space="preserve"> 16.02.045 </t>
  </si>
  <si>
    <t>Telha de barro colonial/paulista</t>
  </si>
  <si>
    <t xml:space="preserve"> 5.9 </t>
  </si>
  <si>
    <t xml:space="preserve"> 5.9.1 </t>
  </si>
  <si>
    <t xml:space="preserve"> 14.02.080 </t>
  </si>
  <si>
    <t>Alvenaria de elevação de 1 tijolo maciço aparente</t>
  </si>
  <si>
    <t xml:space="preserve"> 5.10 </t>
  </si>
  <si>
    <t>BANCADA</t>
  </si>
  <si>
    <t xml:space="preserve"> 5.10.1 </t>
  </si>
  <si>
    <t xml:space="preserve"> 170391 </t>
  </si>
  <si>
    <t>BANCADA DE CONCRETO POLIDO COM BORDAS ARREDONDADAS - ESPESSURA 50MM</t>
  </si>
  <si>
    <t xml:space="preserve"> 5.11 </t>
  </si>
  <si>
    <t>PINTURA</t>
  </si>
  <si>
    <t xml:space="preserve"> 5.11.1 </t>
  </si>
  <si>
    <t xml:space="preserve"> 33.05.010 </t>
  </si>
  <si>
    <t>Verniz fungicida para madeira</t>
  </si>
  <si>
    <t xml:space="preserve"> 5.11.2 </t>
  </si>
  <si>
    <t xml:space="preserve"> 33.10.010 </t>
  </si>
  <si>
    <t>Tinta látex antimofo em massa, inclusive preparo</t>
  </si>
  <si>
    <t xml:space="preserve"> 5.12 </t>
  </si>
  <si>
    <t>MOBILIÁRIOS DE MADEIRA</t>
  </si>
  <si>
    <t xml:space="preserve"> 5.12.1 </t>
  </si>
  <si>
    <t xml:space="preserve"> 54.01.010 </t>
  </si>
  <si>
    <t>Regularização e compactação mecanizada de superfície, sem controle do proctor normal</t>
  </si>
  <si>
    <t xml:space="preserve"> 5.12.2 </t>
  </si>
  <si>
    <t xml:space="preserve"> 5.12.3 </t>
  </si>
  <si>
    <t xml:space="preserve"> 5.12.4 </t>
  </si>
  <si>
    <t xml:space="preserve"> 11.16.020 </t>
  </si>
  <si>
    <t>Lançamento, espalhamento e adensamento de concreto ou massa em lastro e/ou enchimento</t>
  </si>
  <si>
    <t xml:space="preserve"> 5.12.5 </t>
  </si>
  <si>
    <t xml:space="preserve"> 5.12.6 </t>
  </si>
  <si>
    <t>BANCO DE MADEIRA</t>
  </si>
  <si>
    <t>M²</t>
  </si>
  <si>
    <t xml:space="preserve"> 5.13 </t>
  </si>
  <si>
    <t>MAPA TURÍSTICO</t>
  </si>
  <si>
    <t xml:space="preserve"> 5.13.1 </t>
  </si>
  <si>
    <t xml:space="preserve"> 5.13.2 </t>
  </si>
  <si>
    <t xml:space="preserve"> 5.13.3 </t>
  </si>
  <si>
    <t xml:space="preserve"> 5.13.4 </t>
  </si>
  <si>
    <t xml:space="preserve"> 5.13.5 </t>
  </si>
  <si>
    <t xml:space="preserve"> 5.13.6 </t>
  </si>
  <si>
    <t xml:space="preserve"> 5.13.7 </t>
  </si>
  <si>
    <t>CHUMBADORES PARA FIXAÇÃO DOS VIDROS</t>
  </si>
  <si>
    <t xml:space="preserve"> 5.13.8 </t>
  </si>
  <si>
    <t xml:space="preserve"> 26.02.020 </t>
  </si>
  <si>
    <t>Vidro temperado incolor de 6 mm</t>
  </si>
  <si>
    <t xml:space="preserve"> 5.14 </t>
  </si>
  <si>
    <t>LOUÇAS E METAIS</t>
  </si>
  <si>
    <t xml:space="preserve"> 5.14.1 </t>
  </si>
  <si>
    <t xml:space="preserve"> 44.06.360 </t>
  </si>
  <si>
    <t>Cuba em aço inoxidável simples de 500x400x200mm</t>
  </si>
  <si>
    <t xml:space="preserve"> 5.14.2 </t>
  </si>
  <si>
    <t xml:space="preserve"> 44.20.100 </t>
  </si>
  <si>
    <t>Engate flexível metálico DN= 1/2´</t>
  </si>
  <si>
    <t xml:space="preserve"> 5.14.3 </t>
  </si>
  <si>
    <t xml:space="preserve"> 44.20.010 </t>
  </si>
  <si>
    <t>Sifão plástico sanfonado universal de 1´</t>
  </si>
  <si>
    <t xml:space="preserve"> 5.14.4 </t>
  </si>
  <si>
    <t xml:space="preserve"> 44.03.315 </t>
  </si>
  <si>
    <t>Torneira de mesa com bica móvel e alavanca</t>
  </si>
  <si>
    <t xml:space="preserve"> 5.14.5 </t>
  </si>
  <si>
    <t xml:space="preserve"> 44.03.180 </t>
  </si>
  <si>
    <t>Dispenser toalheiro em ABS, para folhas</t>
  </si>
  <si>
    <t xml:space="preserve"> 5.15 </t>
  </si>
  <si>
    <t>INSTALAÇÕES HIDROSSANITÁRIAS</t>
  </si>
  <si>
    <t xml:space="preserve"> 5.15.1 </t>
  </si>
  <si>
    <t>ÁGUA FRIA</t>
  </si>
  <si>
    <t xml:space="preserve"> 5.15.1.1 </t>
  </si>
  <si>
    <t xml:space="preserve"> 46.01.010 </t>
  </si>
  <si>
    <t>Tubo de PVC rígido soldável marrom, DN= 20 mm, (1/2´), inclusive conexões</t>
  </si>
  <si>
    <t xml:space="preserve"> 5.15.1.2 </t>
  </si>
  <si>
    <t xml:space="preserve"> 47.02.020 </t>
  </si>
  <si>
    <t>Registro de gaveta em latão fundido cromado com canopla, DN= 3/4´ - linha especial</t>
  </si>
  <si>
    <t xml:space="preserve"> 5.15.2 </t>
  </si>
  <si>
    <t>ESGOTO</t>
  </si>
  <si>
    <t xml:space="preserve"> 5.15.2.1 </t>
  </si>
  <si>
    <t xml:space="preserve"> 46.02.050 </t>
  </si>
  <si>
    <t>Tubo de PVC rígido branco PxB com virola e anel de borracha, linha esgoto série normal, DN= 50 mm, inclusive conexões</t>
  </si>
  <si>
    <t xml:space="preserve"> 5.15.2.2 </t>
  </si>
  <si>
    <t xml:space="preserve"> 97901 </t>
  </si>
  <si>
    <t>CAIXA ENTERRADA HIDRÁULICA RETANGULAR EM ALVENARIA COM TIJOLOS CERÂMICOS MACIÇOS, DIMENSÕES INTERNAS: 0,4X0,4X0,4 M PARA REDE DE ESGOTO. AF_12/2020</t>
  </si>
  <si>
    <t xml:space="preserve"> 5.16 </t>
  </si>
  <si>
    <t>CHURRASQUEIRA</t>
  </si>
  <si>
    <t xml:space="preserve"> 5.16.1 </t>
  </si>
  <si>
    <t>CHURRASQUEIRA PRÉ-MOLDADA - FORNECIMENTO E INSTALAÇÃO</t>
  </si>
  <si>
    <t xml:space="preserve"> 6 </t>
  </si>
  <si>
    <t>SALÃO</t>
  </si>
  <si>
    <t xml:space="preserve"> 6.1 </t>
  </si>
  <si>
    <t xml:space="preserve"> 6.1.1 </t>
  </si>
  <si>
    <t xml:space="preserve"> 92600 </t>
  </si>
  <si>
    <t>FABRICAÇÃO E INSTALAÇÃO DE TESOURA INTEIRA EM AÇO, VÃO DE 12 M, PARA TELHA CERÂMICA OU DE CONCRETO, INCLUSO IÇAMENTO. AF_12/2015</t>
  </si>
  <si>
    <t xml:space="preserve"> 6.1.2 </t>
  </si>
  <si>
    <t xml:space="preserve"> 92574 </t>
  </si>
  <si>
    <t>TRAMA DE AÇO COMPOSTA POR RIPAS, CAIBROS E TERÇAS PARA TELHADOS DE ATÉ 2 ÁGUAS PARA TELHA CERÂMICA CAPA-CANAL, INCLUSO TRANSPORTE VERTICAL. AF_07/2019</t>
  </si>
  <si>
    <t xml:space="preserve"> 6.1.3 </t>
  </si>
  <si>
    <t xml:space="preserve"> 6.1.4 </t>
  </si>
  <si>
    <t xml:space="preserve"> 16.02.230 </t>
  </si>
  <si>
    <t>Cumeeira de barro emboçado tipos: plan, romana, italiana, francesa e paulistinha</t>
  </si>
  <si>
    <t xml:space="preserve"> 6.1.5 </t>
  </si>
  <si>
    <t xml:space="preserve"> 16.02.270 </t>
  </si>
  <si>
    <t>Espigão de barro emboçado</t>
  </si>
  <si>
    <t xml:space="preserve"> 6.1.6 </t>
  </si>
  <si>
    <t xml:space="preserve"> 16.33.022 </t>
  </si>
  <si>
    <t>Calha, rufo, afins em chapa galvanizada nº 24 - corte 0,33 m</t>
  </si>
  <si>
    <t xml:space="preserve"> 6.2 </t>
  </si>
  <si>
    <t>ÁGUAS PLUVIAIS</t>
  </si>
  <si>
    <t xml:space="preserve"> 6.2.1 </t>
  </si>
  <si>
    <t xml:space="preserve"> 49.06.010 </t>
  </si>
  <si>
    <t>Grelha hemisférica em ferro fundido de 4"</t>
  </si>
  <si>
    <t xml:space="preserve"> 6.2.2 </t>
  </si>
  <si>
    <t xml:space="preserve"> 46.02.070 </t>
  </si>
  <si>
    <t>Tubo de PVC rígido branco PxB com virola e anel de borracha, linha esgoto série normal, DN= 100 mm, inclusive conexões</t>
  </si>
  <si>
    <t xml:space="preserve"> 6.2.3 </t>
  </si>
  <si>
    <t xml:space="preserve"> 46.03.060 </t>
  </si>
  <si>
    <t>Tubo de PVC rígido PxB com virola e anel de borracha, linha esgoto série reforçada ´R´. DN= 150 mm, inclusive conexões</t>
  </si>
  <si>
    <t xml:space="preserve"> 6.2.4 </t>
  </si>
  <si>
    <t xml:space="preserve"> 99251 </t>
  </si>
  <si>
    <t>CAIXA ENTERRADA HIDRÁULICA RETANGULAR EM ALVENARIA COM TIJOLOS CERÂMICOS MACIÇOS, DIMENSÕES INTERNAS: 0,4X0,4X0,4 M PARA REDE DE DRENAGEM. AF_12/2020</t>
  </si>
  <si>
    <t xml:space="preserve"> 7 </t>
  </si>
  <si>
    <t xml:space="preserve"> 7.1 </t>
  </si>
  <si>
    <t xml:space="preserve"> 7.1.1 </t>
  </si>
  <si>
    <t xml:space="preserve"> 7.2 </t>
  </si>
  <si>
    <t xml:space="preserve"> 7.2.1 </t>
  </si>
  <si>
    <t xml:space="preserve"> 7.3 </t>
  </si>
  <si>
    <t xml:space="preserve"> 7.3.1 </t>
  </si>
  <si>
    <t xml:space="preserve"> 7.3.2 </t>
  </si>
  <si>
    <t xml:space="preserve"> 7.3.3 </t>
  </si>
  <si>
    <t xml:space="preserve"> 7.3.4 </t>
  </si>
  <si>
    <t xml:space="preserve"> 7.3.5 </t>
  </si>
  <si>
    <t xml:space="preserve"> 7.3.6 </t>
  </si>
  <si>
    <t xml:space="preserve"> 7.4 </t>
  </si>
  <si>
    <t xml:space="preserve"> 7.4.1 </t>
  </si>
  <si>
    <t xml:space="preserve"> 7.4.2 </t>
  </si>
  <si>
    <t xml:space="preserve"> 7.4.3 </t>
  </si>
  <si>
    <t xml:space="preserve"> 7.4.4 </t>
  </si>
  <si>
    <t xml:space="preserve"> 7.4.5 </t>
  </si>
  <si>
    <t xml:space="preserve"> 7.4.6 </t>
  </si>
  <si>
    <t xml:space="preserve"> 7.4.7 </t>
  </si>
  <si>
    <t xml:space="preserve"> 7.5 </t>
  </si>
  <si>
    <t>CONTRAPISO</t>
  </si>
  <si>
    <t xml:space="preserve"> 7.5.1 </t>
  </si>
  <si>
    <t xml:space="preserve"> 7.5.2 </t>
  </si>
  <si>
    <t xml:space="preserve"> 11.18.060 </t>
  </si>
  <si>
    <t>Lona plástica</t>
  </si>
  <si>
    <t xml:space="preserve"> 7.5.3 </t>
  </si>
  <si>
    <t xml:space="preserve"> 10.02.020 </t>
  </si>
  <si>
    <t>Armadura em tela soldada de aço</t>
  </si>
  <si>
    <t xml:space="preserve"> 7.5.4 </t>
  </si>
  <si>
    <t xml:space="preserve"> 7.5.5 </t>
  </si>
  <si>
    <t xml:space="preserve"> 7.6 </t>
  </si>
  <si>
    <t>REGULARIZAÇÃO - PISO VARANDA</t>
  </si>
  <si>
    <t xml:space="preserve"> 7.6.1 </t>
  </si>
  <si>
    <t xml:space="preserve"> 7.6.2 </t>
  </si>
  <si>
    <t xml:space="preserve"> 7.6.3 </t>
  </si>
  <si>
    <t xml:space="preserve"> 7.6.4 </t>
  </si>
  <si>
    <t xml:space="preserve"> 7.7 </t>
  </si>
  <si>
    <t xml:space="preserve"> 7.7.1 </t>
  </si>
  <si>
    <t xml:space="preserve"> 14.40.100 </t>
  </si>
  <si>
    <t>Tela galvanizada para fixação de alvenaria com dimensão de 17x50cm</t>
  </si>
  <si>
    <t xml:space="preserve"> 7.7.2 </t>
  </si>
  <si>
    <t xml:space="preserve"> 14.04.210 </t>
  </si>
  <si>
    <t>Alvenaria de bloco cerâmico de vedação, uso revestido, de 14 cm</t>
  </si>
  <si>
    <t xml:space="preserve"> 7.7.3 </t>
  </si>
  <si>
    <t xml:space="preserve"> 14.20.010 </t>
  </si>
  <si>
    <t>Vergas, contravergas e pilaretes de concreto armado</t>
  </si>
  <si>
    <t xml:space="preserve"> 7.7.4 </t>
  </si>
  <si>
    <t xml:space="preserve"> 14.05.050 </t>
  </si>
  <si>
    <t>Alvenaria de bloco cerâmico estrutural, uso revestido, de 14 cm</t>
  </si>
  <si>
    <t xml:space="preserve"> 7.7.5 </t>
  </si>
  <si>
    <t xml:space="preserve"> 7.7.6 </t>
  </si>
  <si>
    <t xml:space="preserve"> 7.8 </t>
  </si>
  <si>
    <t>ESTRUTURAS EM CONCRETO ARMADO</t>
  </si>
  <si>
    <t xml:space="preserve"> 7.8.1 </t>
  </si>
  <si>
    <t>PILARES</t>
  </si>
  <si>
    <t xml:space="preserve"> 7.8.1.1 </t>
  </si>
  <si>
    <t xml:space="preserve"> 09.01.030 </t>
  </si>
  <si>
    <t>Forma em madeira comum para estrutura</t>
  </si>
  <si>
    <t xml:space="preserve"> 7.8.1.2 </t>
  </si>
  <si>
    <t xml:space="preserve"> 7.8.1.3 </t>
  </si>
  <si>
    <t xml:space="preserve"> 7.8.1.4 </t>
  </si>
  <si>
    <t xml:space="preserve"> 7.8.1.5 </t>
  </si>
  <si>
    <t xml:space="preserve"> 7.8.2 </t>
  </si>
  <si>
    <t>VIGAS</t>
  </si>
  <si>
    <t xml:space="preserve"> 7.8.2.1 </t>
  </si>
  <si>
    <t xml:space="preserve"> 7.8.2.2 </t>
  </si>
  <si>
    <t xml:space="preserve"> 7.8.2.3 </t>
  </si>
  <si>
    <t xml:space="preserve"> 7.8.2.4 </t>
  </si>
  <si>
    <t xml:space="preserve"> 7.8.2.5 </t>
  </si>
  <si>
    <t xml:space="preserve"> 11.16.060 </t>
  </si>
  <si>
    <t>Lançamento e adensamento de concreto ou massa em estrutura</t>
  </si>
  <si>
    <t xml:space="preserve"> 7.8.3 </t>
  </si>
  <si>
    <t>LAJES</t>
  </si>
  <si>
    <t xml:space="preserve"> 7.8.3.1 </t>
  </si>
  <si>
    <t xml:space="preserve"> 13.01.170 </t>
  </si>
  <si>
    <t>Laje pré-fabricada mista vigota treliçada/lajota cerâmica - LT 20 (16+4) e capa com concreto de 25 MPa</t>
  </si>
  <si>
    <t xml:space="preserve"> 7.9 </t>
  </si>
  <si>
    <t xml:space="preserve"> 7.9.1 </t>
  </si>
  <si>
    <t>PAREDE INTERNA</t>
  </si>
  <si>
    <t xml:space="preserve"> 7.9.1.1 </t>
  </si>
  <si>
    <t xml:space="preserve"> 7.9.1.2 </t>
  </si>
  <si>
    <t xml:space="preserve"> 7.9.1.3 </t>
  </si>
  <si>
    <t xml:space="preserve"> 18.11.042 </t>
  </si>
  <si>
    <t>Revestimento em placa cerâmica esmaltada de 20x20 cm, tipo monocolor, assentado e rejuntado com argamassa industrializada</t>
  </si>
  <si>
    <t xml:space="preserve"> 7.9.2 </t>
  </si>
  <si>
    <t>PAREDE EXTERNA</t>
  </si>
  <si>
    <t xml:space="preserve"> 7.9.2.1 </t>
  </si>
  <si>
    <t xml:space="preserve"> 7.9.2.2 </t>
  </si>
  <si>
    <t xml:space="preserve"> 7.9.3 </t>
  </si>
  <si>
    <t>PISO</t>
  </si>
  <si>
    <t xml:space="preserve"> 7.9.3.1 </t>
  </si>
  <si>
    <t xml:space="preserve"> 18.06.102 </t>
  </si>
  <si>
    <t>Placa cerâmica esmaltada PEI-5 para área interna, grupo de absorção BIIb, resistência química B, assentado com argamassa colante industrializada</t>
  </si>
  <si>
    <t xml:space="preserve"> 7.9.3.2 </t>
  </si>
  <si>
    <t xml:space="preserve"> 18.06.410 </t>
  </si>
  <si>
    <t>Rejuntamento em placas cerâmicas com argamassa industrializada para rejunte, juntas acima de 3 até 5 mm</t>
  </si>
  <si>
    <t xml:space="preserve"> 7.9.3.3 </t>
  </si>
  <si>
    <t xml:space="preserve"> 54.07.130 </t>
  </si>
  <si>
    <t>Piso em ladrilho hidráulico várias cores 20 x 20 cm, assentado com argamassa colante industrializada</t>
  </si>
  <si>
    <t xml:space="preserve"> 7.9.3.4 </t>
  </si>
  <si>
    <t xml:space="preserve"> 54.07.210 </t>
  </si>
  <si>
    <t>Rejuntamento de piso em ladrilho hidráulico (20 x 20 x 1,8 cm) com argamassa industrializada para rejunte, juntas de 2 mm</t>
  </si>
  <si>
    <t xml:space="preserve"> 7.9.3.5 </t>
  </si>
  <si>
    <t xml:space="preserve"> 17.01.020 </t>
  </si>
  <si>
    <t>Argamassa de regularização e/ou proteção</t>
  </si>
  <si>
    <t xml:space="preserve"> 7.9.3.6 </t>
  </si>
  <si>
    <t xml:space="preserve"> 18.08.032 </t>
  </si>
  <si>
    <t>Revestimento em porcelanato esmaltado antiderrapante para área externa e ambiente com alto tráfego, grupo de absorção BIa, assentado com argamassa colante industrializada, rejuntado</t>
  </si>
  <si>
    <t xml:space="preserve"> 7.9.4 </t>
  </si>
  <si>
    <t>TETO</t>
  </si>
  <si>
    <t xml:space="preserve"> 7.9.4.1 </t>
  </si>
  <si>
    <t xml:space="preserve"> 7.9.4.2 </t>
  </si>
  <si>
    <t xml:space="preserve"> 7.9.4.3 </t>
  </si>
  <si>
    <t xml:space="preserve"> 22.01.010 </t>
  </si>
  <si>
    <t>Forro em tábuas aparelhadas macho e fêmea de pinus</t>
  </si>
  <si>
    <t xml:space="preserve"> 7.9.4.4 </t>
  </si>
  <si>
    <t xml:space="preserve"> 22.02.030 </t>
  </si>
  <si>
    <t>Forro em painéis de gesso acartonado, espessura de 12,5 mm, fixo</t>
  </si>
  <si>
    <t xml:space="preserve"> 7.10 </t>
  </si>
  <si>
    <t xml:space="preserve"> 7.10.1 </t>
  </si>
  <si>
    <t xml:space="preserve"> 7.10.1.1 </t>
  </si>
  <si>
    <t xml:space="preserve"> 7.10.2 </t>
  </si>
  <si>
    <t xml:space="preserve"> 7.10.2.1 </t>
  </si>
  <si>
    <t xml:space="preserve"> 7.10.3 </t>
  </si>
  <si>
    <t xml:space="preserve"> 7.10.3.1 </t>
  </si>
  <si>
    <t xml:space="preserve"> 7.10.4 </t>
  </si>
  <si>
    <t xml:space="preserve"> 7.10.4.1 </t>
  </si>
  <si>
    <t xml:space="preserve"> 33.12.011 </t>
  </si>
  <si>
    <t>Esmalte à base de água em madeira, inclusive preparo</t>
  </si>
  <si>
    <t xml:space="preserve"> 7.10.4.2 </t>
  </si>
  <si>
    <t xml:space="preserve"> 7.10.5 </t>
  </si>
  <si>
    <t>LUMINÁRIAS</t>
  </si>
  <si>
    <t xml:space="preserve"> 7.10.5.1 </t>
  </si>
  <si>
    <t xml:space="preserve"> 7.11 </t>
  </si>
  <si>
    <t xml:space="preserve"> 7.11.1 </t>
  </si>
  <si>
    <t>PORTAS</t>
  </si>
  <si>
    <t xml:space="preserve"> 7.11.1.1 </t>
  </si>
  <si>
    <t xml:space="preserve"> 23.13.002 </t>
  </si>
  <si>
    <t>Porta lisa de madeira, interna "PIM", para acabamento em pintura, padrão dimensional médio/pesado, com ferragens, completo - 90 x 210 cm</t>
  </si>
  <si>
    <t xml:space="preserve"> 7.11.1.2 </t>
  </si>
  <si>
    <t xml:space="preserve"> 23.09.020 </t>
  </si>
  <si>
    <t>Porta lisa com batente madeira - 60 x 210 cm</t>
  </si>
  <si>
    <t xml:space="preserve"> 7.11.1.3 </t>
  </si>
  <si>
    <t xml:space="preserve"> 91338 </t>
  </si>
  <si>
    <t>PORTA ABRIR COM LAMBRI, COM GUARNIÇÃO, FIXAÇÃO COM PARAFUSOS - FORNECIMENTO E INSTALAÇÃO. AF_12/2019</t>
  </si>
  <si>
    <t xml:space="preserve"> 7.11.2 </t>
  </si>
  <si>
    <t>JANELAS</t>
  </si>
  <si>
    <t xml:space="preserve"> 7.11.2.1 </t>
  </si>
  <si>
    <t xml:space="preserve"> 23.01.050 </t>
  </si>
  <si>
    <t>Caixilho em madeira maxim-ar</t>
  </si>
  <si>
    <t xml:space="preserve"> 7.11.2.2 </t>
  </si>
  <si>
    <t xml:space="preserve"> 26.02.040 </t>
  </si>
  <si>
    <t>Vidro temperado incolor de 8 mm</t>
  </si>
  <si>
    <t xml:space="preserve"> 7.11.2.3 </t>
  </si>
  <si>
    <t xml:space="preserve"> 100671 </t>
  </si>
  <si>
    <t>JANELA DE MADEIRA (IMBUIA/CEDRO OU EQUIV) DE CORRER COM 6 FOLHAS (2 VENEZIANAS FIXAS, 2 VENEZIANAS DE CORRER E 2 DE CORRER PARA VIDRO), COM BATENTE, ALIZAR E FERRAGENS. EXCLUSIVE VIDROS, ACABAMENTO E CONTRAMARCO. FORNECIMENTO E INSTALAÇÃO. AF_12/2019</t>
  </si>
  <si>
    <t xml:space="preserve"> 7.12 </t>
  </si>
  <si>
    <t xml:space="preserve"> 7.12.1 </t>
  </si>
  <si>
    <t xml:space="preserve"> 30.08.060 </t>
  </si>
  <si>
    <t>Bacia sifonada de louça para pessoas com mobilidade reduzida - capacidade de 6 litros</t>
  </si>
  <si>
    <t xml:space="preserve"> 7.12.2 </t>
  </si>
  <si>
    <t xml:space="preserve"> 30.08.040 </t>
  </si>
  <si>
    <t>Lavatório de louça para canto sem coluna para pessoas com mobilidade reduzida</t>
  </si>
  <si>
    <t xml:space="preserve"> 7.12.3 </t>
  </si>
  <si>
    <t xml:space="preserve"> 44.03.720 </t>
  </si>
  <si>
    <t>Torneira de mesa para lavatório, acionamento hidromecânico com alavanca, registro integrado regulador de vazão, em latão cromado, DN= 1/2´</t>
  </si>
  <si>
    <t xml:space="preserve"> 7.12.4 </t>
  </si>
  <si>
    <t xml:space="preserve"> 44.20.620 </t>
  </si>
  <si>
    <t>Válvula americana</t>
  </si>
  <si>
    <t xml:space="preserve"> 7.12.5 </t>
  </si>
  <si>
    <t xml:space="preserve"> 7.12.6 </t>
  </si>
  <si>
    <t xml:space="preserve"> 44.20.110 </t>
  </si>
  <si>
    <t>Engate flexível de PVC DN= 1/2´</t>
  </si>
  <si>
    <t xml:space="preserve"> 7.12.7 </t>
  </si>
  <si>
    <t xml:space="preserve"> 7.12.8 </t>
  </si>
  <si>
    <t xml:space="preserve"> 44.20.280 </t>
  </si>
  <si>
    <t>Tampa de plástico para bacia sanitária</t>
  </si>
  <si>
    <t xml:space="preserve"> 7.12.9 </t>
  </si>
  <si>
    <t xml:space="preserve"> 26.04.010 </t>
  </si>
  <si>
    <t>Espelho em vidro cristal liso, espessura de 4 mm</t>
  </si>
  <si>
    <t xml:space="preserve"> 7.12.10 </t>
  </si>
  <si>
    <t xml:space="preserve"> 44.03.050 </t>
  </si>
  <si>
    <t>Dispenser papel higiênico em ABS para rolão 300 / 600 m, com visor</t>
  </si>
  <si>
    <t xml:space="preserve"> 7.12.11 </t>
  </si>
  <si>
    <t xml:space="preserve"> 7.12.12 </t>
  </si>
  <si>
    <t xml:space="preserve"> 44.03.130 </t>
  </si>
  <si>
    <t>Saboneteira tipo dispenser, para refil de 800 ml</t>
  </si>
  <si>
    <t xml:space="preserve"> 7.12.13 </t>
  </si>
  <si>
    <t xml:space="preserve"> 44.06.750 </t>
  </si>
  <si>
    <t>Cuba em aço inoxidável dupla de 1020x400x250mm</t>
  </si>
  <si>
    <t xml:space="preserve"> 7.12.14 </t>
  </si>
  <si>
    <t xml:space="preserve"> 44.03.590 </t>
  </si>
  <si>
    <t>Torneira de mesa para pia com bica móvel e arejador em latão fundido cromado</t>
  </si>
  <si>
    <t xml:space="preserve"> 7.12.15 </t>
  </si>
  <si>
    <t xml:space="preserve"> 44.02.200 </t>
  </si>
  <si>
    <t>Tampo/bancada em concreto armado, revestido em aço inoxidável fosco polido</t>
  </si>
  <si>
    <t xml:space="preserve"> 7.13 </t>
  </si>
  <si>
    <t>ACESSIBILIDADE</t>
  </si>
  <si>
    <t xml:space="preserve"> 7.13.1 </t>
  </si>
  <si>
    <t xml:space="preserve"> 28.20.650 </t>
  </si>
  <si>
    <t>Puxador duplo em aço inoxidável, para porta de madeira, alumínio ou vidro, de 350 mm</t>
  </si>
  <si>
    <t xml:space="preserve"> 7.13.2 </t>
  </si>
  <si>
    <t xml:space="preserve"> 30.01.061 </t>
  </si>
  <si>
    <t>Barra de apoio lateral para lavatório, para pessoas com mobilidade reduzida, em tubo de aço inoxidável de 1.1/4", comprimento 25 a 30 cm</t>
  </si>
  <si>
    <t xml:space="preserve"> 7.13.3 </t>
  </si>
  <si>
    <t xml:space="preserve"> 30.01.030 </t>
  </si>
  <si>
    <t>Barra de apoio reta, para pessoas com mobilidade reduzida, em tubo de aço inoxidável de 1 1/2´ x 800 mm</t>
  </si>
  <si>
    <t xml:space="preserve"> 7.13.4 </t>
  </si>
  <si>
    <t xml:space="preserve"> 30.06.064 </t>
  </si>
  <si>
    <t>Sistema de alarme PNE com indicador audiovisual, sistema sem fio (Wireless), para pessoas com mobilidade reduzida ou cadeirante</t>
  </si>
  <si>
    <t xml:space="preserve"> 7.13.5 </t>
  </si>
  <si>
    <t xml:space="preserve"> 30.04.060 </t>
  </si>
  <si>
    <t>Revestimento em chapa de aço inoxidável para proteção de portas, altura de 40 cm</t>
  </si>
  <si>
    <t xml:space="preserve"> 7.13.6 </t>
  </si>
  <si>
    <t xml:space="preserve"> 30.06.080 </t>
  </si>
  <si>
    <t>Placa de identificação em alumínio para WC, com desenho universal de acessibilidade</t>
  </si>
  <si>
    <t xml:space="preserve"> 7.14 </t>
  </si>
  <si>
    <t xml:space="preserve"> 7.14.1 </t>
  </si>
  <si>
    <t xml:space="preserve"> 15.01.030 </t>
  </si>
  <si>
    <t>Estrutura de madeira tesourada para telha de barro - vãos de 10,01 a 13,00 m</t>
  </si>
  <si>
    <t xml:space="preserve"> 7.14.2 </t>
  </si>
  <si>
    <t xml:space="preserve"> 7.14.3 </t>
  </si>
  <si>
    <t xml:space="preserve"> 7.14.4 </t>
  </si>
  <si>
    <t xml:space="preserve"> 7.15 </t>
  </si>
  <si>
    <t xml:space="preserve"> 7.15.1 </t>
  </si>
  <si>
    <t xml:space="preserve"> 7.15.2 </t>
  </si>
  <si>
    <t xml:space="preserve"> 7.15.3 </t>
  </si>
  <si>
    <t xml:space="preserve"> 7.15.4 </t>
  </si>
  <si>
    <t xml:space="preserve"> 7.15.5 </t>
  </si>
  <si>
    <t xml:space="preserve"> 7.15.6 </t>
  </si>
  <si>
    <t xml:space="preserve"> 7.16 </t>
  </si>
  <si>
    <t>ÁREA EXTERNA</t>
  </si>
  <si>
    <t xml:space="preserve"> 7.16.1 </t>
  </si>
  <si>
    <t>RAMPA</t>
  </si>
  <si>
    <t xml:space="preserve"> 7.16.1.1 </t>
  </si>
  <si>
    <t xml:space="preserve"> 7.16.1.2 </t>
  </si>
  <si>
    <t xml:space="preserve"> 7.16.1.3 </t>
  </si>
  <si>
    <t xml:space="preserve"> 7.16.1.4 </t>
  </si>
  <si>
    <t xml:space="preserve"> 7.16.1.5 </t>
  </si>
  <si>
    <t xml:space="preserve"> 7.16.1.6 </t>
  </si>
  <si>
    <t xml:space="preserve"> 7.16.1.7 </t>
  </si>
  <si>
    <t xml:space="preserve"> 17.01.060 </t>
  </si>
  <si>
    <t>Regularização de piso com nata de cimento e bianco</t>
  </si>
  <si>
    <t xml:space="preserve"> 7.16.2 </t>
  </si>
  <si>
    <t>FLOREIRA</t>
  </si>
  <si>
    <t xml:space="preserve"> 7.16.2.1 </t>
  </si>
  <si>
    <t xml:space="preserve"> 7.16.2.2 </t>
  </si>
  <si>
    <t xml:space="preserve"> 17.01.040 </t>
  </si>
  <si>
    <t>Lastro de concreto impermeabilizado</t>
  </si>
  <si>
    <t xml:space="preserve"> 7.16.2.3 </t>
  </si>
  <si>
    <t xml:space="preserve"> 17.05.100 </t>
  </si>
  <si>
    <t>Piso com requadro em concreto simples com controle de fck= 25 MPa</t>
  </si>
  <si>
    <t xml:space="preserve"> 7.16.2.4 </t>
  </si>
  <si>
    <t xml:space="preserve"> 7.16.2.5 </t>
  </si>
  <si>
    <t xml:space="preserve"> 7.16.2.6 </t>
  </si>
  <si>
    <t xml:space="preserve"> 7.16.2.7 </t>
  </si>
  <si>
    <t xml:space="preserve"> 32.17.030 </t>
  </si>
  <si>
    <t>Impermeabilização em argamassa polimérica para umidade e água de percolação</t>
  </si>
  <si>
    <t xml:space="preserve"> 7.16.2.8 </t>
  </si>
  <si>
    <t xml:space="preserve"> 7.16.2.9 </t>
  </si>
  <si>
    <t xml:space="preserve"> 7.16.2.10 </t>
  </si>
  <si>
    <t xml:space="preserve"> 33.10.030 </t>
  </si>
  <si>
    <t>Tinta acrílica antimofo em massa, inclusive preparo</t>
  </si>
  <si>
    <t xml:space="preserve"> 7.16.2.11 </t>
  </si>
  <si>
    <t xml:space="preserve"> 06.11.040 </t>
  </si>
  <si>
    <t>Reaterro manual apiloado sem controle de compactação</t>
  </si>
  <si>
    <t xml:space="preserve"> 7.16.2.12 </t>
  </si>
  <si>
    <t xml:space="preserve"> 34.02.100 </t>
  </si>
  <si>
    <t>Plantio de grama esmeralda em placas (jardins e canteiros)</t>
  </si>
  <si>
    <t xml:space="preserve"> 7.16.2.13 </t>
  </si>
  <si>
    <t xml:space="preserve"> 34.03.020 </t>
  </si>
  <si>
    <t>Arbusto Azaléa - h= 0,60 a 0,80 m</t>
  </si>
  <si>
    <t xml:space="preserve"> 7.17 </t>
  </si>
  <si>
    <t xml:space="preserve"> 7.17.1 </t>
  </si>
  <si>
    <t xml:space="preserve"> 7.17.1.1 </t>
  </si>
  <si>
    <t xml:space="preserve"> 7.17.1.2 </t>
  </si>
  <si>
    <t xml:space="preserve"> 47.02.050 </t>
  </si>
  <si>
    <t>Registro de gaveta em latão fundido cromado com canopla, DN= 1 1/2´ - linha especial</t>
  </si>
  <si>
    <t xml:space="preserve"> 7.17.1.3 </t>
  </si>
  <si>
    <t xml:space="preserve"> 48.02.400 </t>
  </si>
  <si>
    <t>Reservatório em polietileno com tampa de rosca - capacidade de 1.000 litros</t>
  </si>
  <si>
    <t xml:space="preserve"> 7.17.1.4 </t>
  </si>
  <si>
    <t xml:space="preserve"> 47.01.180 </t>
  </si>
  <si>
    <t>Válvula de esfera monobloco em latão, passagem plena, acionamento com alavanca, DN= 3/4´</t>
  </si>
  <si>
    <t xml:space="preserve"> 7.17.1.5 </t>
  </si>
  <si>
    <t xml:space="preserve"> 48.05.010 </t>
  </si>
  <si>
    <t>Torneira de boia, DN= 3/4´</t>
  </si>
  <si>
    <t xml:space="preserve"> 7.17.2 </t>
  </si>
  <si>
    <t xml:space="preserve"> 7.17.2.1 </t>
  </si>
  <si>
    <t xml:space="preserve"> 7.17.2.2 </t>
  </si>
  <si>
    <t xml:space="preserve"> 101172 </t>
  </si>
  <si>
    <t>HC.01 - CANALETA DE CONCRETO DE A.P.P/TAMPA/GRELHA DE CONCRETO OU FERRO L=30CM</t>
  </si>
  <si>
    <t xml:space="preserve"> 7.17.2.3 </t>
  </si>
  <si>
    <t xml:space="preserve"> 49.06.020 </t>
  </si>
  <si>
    <t>Grelha em ferro fundido para caixas e canaletas</t>
  </si>
  <si>
    <t xml:space="preserve"> 7.17.2.4 </t>
  </si>
  <si>
    <t xml:space="preserve"> 46.03.040 </t>
  </si>
  <si>
    <t>Tubo de PVC rígido PxB com virola e anel de borracha, linha esgoto série reforçada ´R´, DN= 75 mm, inclusive conexões</t>
  </si>
  <si>
    <t xml:space="preserve"> 7.17.3 </t>
  </si>
  <si>
    <t xml:space="preserve"> 7.17.3.1 </t>
  </si>
  <si>
    <t xml:space="preserve"> 46.03.038 </t>
  </si>
  <si>
    <t>Tubo de PVC rígido PxB com virola e anel de borracha, linha esgoto série reforçada ´R´, DN= 50 mm, inclusive conexões</t>
  </si>
  <si>
    <t xml:space="preserve"> 7.17.3.2 </t>
  </si>
  <si>
    <t xml:space="preserve"> 7.17.3.3 </t>
  </si>
  <si>
    <t xml:space="preserve"> 49.01.020 </t>
  </si>
  <si>
    <t>Caixa sifonada de PVC rígido de 100 x 150 x 50 mm, com grelha</t>
  </si>
  <si>
    <t xml:space="preserve"> 7.17.3.4 </t>
  </si>
  <si>
    <t xml:space="preserve"> 49.03.020 </t>
  </si>
  <si>
    <t>Caixa de gordura em alvenaria, 600 x 600 x 600 mm</t>
  </si>
  <si>
    <t xml:space="preserve"> 7.17.3.5 </t>
  </si>
  <si>
    <t xml:space="preserve"> 8 </t>
  </si>
  <si>
    <t>INSTALAÇÕES ELÉTRICAS</t>
  </si>
  <si>
    <t xml:space="preserve"> 8.1 </t>
  </si>
  <si>
    <t>ENTRADA DE ENERGIA</t>
  </si>
  <si>
    <t xml:space="preserve"> 8.1.1 </t>
  </si>
  <si>
    <t xml:space="preserve"> 090162 </t>
  </si>
  <si>
    <t>ENTRADA AÉREA DE ENERGIA E TELEFONE - 71 À 75KVA</t>
  </si>
  <si>
    <t xml:space="preserve"> 8.2 </t>
  </si>
  <si>
    <t>VALA TÉCNICA</t>
  </si>
  <si>
    <t xml:space="preserve"> 8.2.1 </t>
  </si>
  <si>
    <t xml:space="preserve"> 07.02.020 </t>
  </si>
  <si>
    <t>Escavação mecanizada de valas ou cavas com profundidade de até 2 m</t>
  </si>
  <si>
    <t xml:space="preserve"> 8.2.2 </t>
  </si>
  <si>
    <t xml:space="preserve"> 8.2.3 </t>
  </si>
  <si>
    <t xml:space="preserve"> 8.2.4 </t>
  </si>
  <si>
    <t xml:space="preserve"> 8.3 </t>
  </si>
  <si>
    <t>ELETRODUTOS E CABOS</t>
  </si>
  <si>
    <t xml:space="preserve"> 8.3.1 </t>
  </si>
  <si>
    <t xml:space="preserve"> 38.19.040 </t>
  </si>
  <si>
    <t>Eletroduto de PVC corrugado flexível leve, diâmetro externo de 32 mm</t>
  </si>
  <si>
    <t xml:space="preserve"> 8.3.2 </t>
  </si>
  <si>
    <t xml:space="preserve"> 38.19.030 </t>
  </si>
  <si>
    <t>Eletroduto de PVC corrugado flexível leve, diâmetro externo de 25 mm</t>
  </si>
  <si>
    <t xml:space="preserve"> 8.3.3 </t>
  </si>
  <si>
    <t xml:space="preserve"> 38.13.010 </t>
  </si>
  <si>
    <t>Eletroduto corrugado em polietileno de alta densidade, DN= 30 mm, com acessórios</t>
  </si>
  <si>
    <t xml:space="preserve"> 8.3.4 </t>
  </si>
  <si>
    <t xml:space="preserve"> 38.13.016 </t>
  </si>
  <si>
    <t>Eletroduto corrugado em polietileno de alta densidade, DN= 40 mm, com acessórios</t>
  </si>
  <si>
    <t xml:space="preserve"> 8.3.5 </t>
  </si>
  <si>
    <t xml:space="preserve"> 38.13.020 </t>
  </si>
  <si>
    <t>Eletroduto corrugado em polietileno de alta densidade, DN= 50 mm, com acessórios</t>
  </si>
  <si>
    <t xml:space="preserve"> 8.3.6 </t>
  </si>
  <si>
    <t xml:space="preserve"> 38.13.030 </t>
  </si>
  <si>
    <t>Eletroduto corrugado em polietileno de alta densidade, DN= 75 mm, com acessórios</t>
  </si>
  <si>
    <t xml:space="preserve"> 8.3.7 </t>
  </si>
  <si>
    <t xml:space="preserve"> 38.04.040 </t>
  </si>
  <si>
    <t>Eletroduto galvanizado a quente conforme NBR6323 - 3/4´ com acessórios</t>
  </si>
  <si>
    <t xml:space="preserve"> 8.3.8 </t>
  </si>
  <si>
    <t xml:space="preserve"> 091338 </t>
  </si>
  <si>
    <t>ELETROCALHA PERF. GALV. ELETROL. CHAPA 14 - 100X50MM C/ TAMPA E INST.</t>
  </si>
  <si>
    <t xml:space="preserve"> 8.3.9 </t>
  </si>
  <si>
    <t xml:space="preserve"> 39.21.010 </t>
  </si>
  <si>
    <t>Cabo de cobre flexível de 1,5 mm², isolamento 0,6/1kV - isolação HEPR 90°C</t>
  </si>
  <si>
    <t xml:space="preserve"> 8.3.10 </t>
  </si>
  <si>
    <t xml:space="preserve"> 39.21.020 </t>
  </si>
  <si>
    <t>Cabo de cobre flexível de 2,5 mm², isolamento 0,6/1kV - isolação HEPR 90°C</t>
  </si>
  <si>
    <t xml:space="preserve"> 8.3.11 </t>
  </si>
  <si>
    <t xml:space="preserve"> 39.21.030 </t>
  </si>
  <si>
    <t>Cabo de cobre flexível de 4 mm², isolamento 0,6/1kV - isolação HEPR 90°C</t>
  </si>
  <si>
    <t xml:space="preserve"> 8.3.12 </t>
  </si>
  <si>
    <t xml:space="preserve"> 39.21.060 </t>
  </si>
  <si>
    <t>Cabo de cobre flexível de 16 mm², isolamento 0,6/1kV - isolação HEPR 90°C</t>
  </si>
  <si>
    <t xml:space="preserve"> 8.3.13 </t>
  </si>
  <si>
    <t xml:space="preserve"> 39.21.070 </t>
  </si>
  <si>
    <t>Cabo de cobre flexível de 25 mm², isolamento 0,6/1kV - isolação HEPR 90°C</t>
  </si>
  <si>
    <t xml:space="preserve"> 8.3.14 </t>
  </si>
  <si>
    <t xml:space="preserve"> 39.21.080 </t>
  </si>
  <si>
    <t>Cabo de cobre flexível de 35 mm², isolamento 0,6/1kV - isolação HEPR 90°C</t>
  </si>
  <si>
    <t xml:space="preserve"> 8.3.15 </t>
  </si>
  <si>
    <t xml:space="preserve"> 39.21.090 </t>
  </si>
  <si>
    <t>Cabo de cobre flexível de 50 mm², isolamento 0,6/1kV - isolação HEPR 90°C</t>
  </si>
  <si>
    <t xml:space="preserve"> 8.3.16 </t>
  </si>
  <si>
    <t xml:space="preserve"> 39.21.110 </t>
  </si>
  <si>
    <t>Cabo de cobre flexível de 95 mm², isolamento 0,6/1kV - isolação HEPR 90°C</t>
  </si>
  <si>
    <t xml:space="preserve"> 8.3.17 </t>
  </si>
  <si>
    <t xml:space="preserve"> 39.21.125 </t>
  </si>
  <si>
    <t>Cabo de cobre flexível de 150 mm², isolamento 0,6/1 kV - isolação HEPR 90°C</t>
  </si>
  <si>
    <t xml:space="preserve"> 8.4 </t>
  </si>
  <si>
    <t>TOMADAS E INTERRUPTORES</t>
  </si>
  <si>
    <t xml:space="preserve"> 8.4.1 </t>
  </si>
  <si>
    <t xml:space="preserve"> 40.07.010 </t>
  </si>
  <si>
    <t>Caixa em PVC de 4´ x 2´</t>
  </si>
  <si>
    <t xml:space="preserve"> 8.4.2 </t>
  </si>
  <si>
    <t xml:space="preserve"> 91937 </t>
  </si>
  <si>
    <t>CAIXA OCTOGONAL 3" X 3", PVC, INSTALADA EM LAJE - FORNECIMENTO E INSTALAÇÃO. AF_12/2015</t>
  </si>
  <si>
    <t xml:space="preserve"> 8.4.3 </t>
  </si>
  <si>
    <t xml:space="preserve"> 40.05.020 </t>
  </si>
  <si>
    <t>Interruptor com 1 tecla simples e placa</t>
  </si>
  <si>
    <t xml:space="preserve"> 8.4.4 </t>
  </si>
  <si>
    <t xml:space="preserve"> 40.05.040 </t>
  </si>
  <si>
    <t>Interruptor com 2 teclas simples e placa</t>
  </si>
  <si>
    <t xml:space="preserve"> 8.4.5 </t>
  </si>
  <si>
    <t xml:space="preserve"> 40.04.450 </t>
  </si>
  <si>
    <t>Tomada 2P+T de 10 A - 250 V, completa</t>
  </si>
  <si>
    <t xml:space="preserve"> 8.4.6 </t>
  </si>
  <si>
    <t xml:space="preserve"> 40.04.470 </t>
  </si>
  <si>
    <t>Conjunto 2 tomadas 2P+T de 10 A, completo</t>
  </si>
  <si>
    <t xml:space="preserve"> 8.5 </t>
  </si>
  <si>
    <t>QUADRO DE DISTRIBUIÇÃO E DISJUNTORES</t>
  </si>
  <si>
    <t xml:space="preserve"> 8.5.1 </t>
  </si>
  <si>
    <t xml:space="preserve"> 37.03.210 </t>
  </si>
  <si>
    <t>Quadro de distribuição universal de embutir, para disjuntores 24 DIN / 18 Bolt-on - 150 A - sem componentes</t>
  </si>
  <si>
    <t xml:space="preserve"> 8.5.2 </t>
  </si>
  <si>
    <t xml:space="preserve"> 37.04.270 </t>
  </si>
  <si>
    <t>Quadro de distribuição universal de sobrepor, para disjuntores 34 DIN / 24 Bolt-on - 150 A - sem componentes</t>
  </si>
  <si>
    <t xml:space="preserve"> 8.5.3 </t>
  </si>
  <si>
    <t xml:space="preserve"> 37.03.230 </t>
  </si>
  <si>
    <t>Quadro de distribuição universal de embutir, para disjuntores 44 DIN / 32 Bolt-on - 150 A - sem componentes</t>
  </si>
  <si>
    <t xml:space="preserve"> 8.5.4 </t>
  </si>
  <si>
    <t xml:space="preserve"> 37.04.290 </t>
  </si>
  <si>
    <t>Quadro de distribuição universal de sobrepor, para disjuntores 56 DIN / 40 Bolt-on - 225 A - sem componentes</t>
  </si>
  <si>
    <t xml:space="preserve"> 8.5.5 </t>
  </si>
  <si>
    <t xml:space="preserve"> 37.13.630 </t>
  </si>
  <si>
    <t>Disjuntor termomagnético, bipolar 220/380 V, corrente de 10 A até 50 A</t>
  </si>
  <si>
    <t xml:space="preserve"> 8.5.6 </t>
  </si>
  <si>
    <t xml:space="preserve"> 37.13.650 </t>
  </si>
  <si>
    <t>Disjuntor termomagnético, tripolar 220/380 V, corrente de 10 A até 50 A</t>
  </si>
  <si>
    <t xml:space="preserve"> 8.5.7 </t>
  </si>
  <si>
    <t xml:space="preserve"> 37.13.660 </t>
  </si>
  <si>
    <t>Disjuntor termomagnético, tripolar 220/380 V, corrente de 60 A até 100 A</t>
  </si>
  <si>
    <t xml:space="preserve"> 8.5.8 </t>
  </si>
  <si>
    <t xml:space="preserve"> 37.24.031 </t>
  </si>
  <si>
    <t>Supressor de surto monofásico, Fase-Terra, In 4 a 11 kA, Imax. de surto de 12 até 15 kA</t>
  </si>
  <si>
    <t xml:space="preserve"> 8.5.9 </t>
  </si>
  <si>
    <t xml:space="preserve"> 37.17.074 </t>
  </si>
  <si>
    <t>Dispositivo diferencial residual de 25 A x 30 mA - 4 polos</t>
  </si>
  <si>
    <t xml:space="preserve"> 8.6 </t>
  </si>
  <si>
    <t>CAIXAS DE PASSAGEM</t>
  </si>
  <si>
    <t xml:space="preserve"> 8.6.1 </t>
  </si>
  <si>
    <t xml:space="preserve"> 97891 </t>
  </si>
  <si>
    <t>CAIXA ENTERRADA ELÉTRICA RETANGULAR, EM ALVENARIA COM BLOCOS DE CONCRETO, FUNDO COM BRITA, DIMENSÕES INTERNAS: 0,4X0,4X0,4 M. AF_12/2020</t>
  </si>
  <si>
    <t xml:space="preserve"> 8.6.2 </t>
  </si>
  <si>
    <t xml:space="preserve"> 40.02.040 </t>
  </si>
  <si>
    <t>Caixa de passagem em chapa, com tampa parafusada, 150 x 150 x 80 mm</t>
  </si>
  <si>
    <t xml:space="preserve"> 8.7 </t>
  </si>
  <si>
    <t xml:space="preserve"> 8.7.1 </t>
  </si>
  <si>
    <t>LUMINÁRIA LEDVANCE HIGHBAY 120W DE SOBREPOR - FORNECIMENTO E INSTALAÇÃO</t>
  </si>
  <si>
    <t xml:space="preserve"> 8.7.2 </t>
  </si>
  <si>
    <t xml:space="preserve"> 41.02.580 </t>
  </si>
  <si>
    <t>Lâmpada LED 13,5W, com base E-27, 1400 até 1510lm</t>
  </si>
  <si>
    <t xml:space="preserve"> 8.7.3 </t>
  </si>
  <si>
    <t xml:space="preserve"> 97592 </t>
  </si>
  <si>
    <t>LUMINÁRIA TIPO PLAFON, DE SOBREPOR, COM 1 LÂMPADA LED, SEM REATOR - FORNECIMENTO E INSTALAÇÃO. AF_02/2020</t>
  </si>
  <si>
    <t xml:space="preserve"> 8.7.4 </t>
  </si>
  <si>
    <t xml:space="preserve"> 090953 </t>
  </si>
  <si>
    <t>LUMINÁRIA COMERCIAL DE EMBUTIR COM DIFUSOR TRANSPARENTE OU FOSCO PARA 2 LÂMPADAS TUBULARES DE LED 18/20W - COMPLETA</t>
  </si>
  <si>
    <t xml:space="preserve"> = Placa de identificação
Total = 3,00 m (C) x 1,00 m (H) = 3,00 m²</t>
  </si>
  <si>
    <t xml:space="preserve"> = Locação de container tipo depósito
Total = 1 un x 6 meses = 6 un x mês</t>
  </si>
  <si>
    <t xml:space="preserve"> = Projeto executivo arquitetônico
Total = 3 pranchas</t>
  </si>
  <si>
    <t xml:space="preserve"> = Projeto executivo de estrutura
Total = 4 pranchas</t>
  </si>
  <si>
    <t xml:space="preserve"> = Projeto executivo de instalações elétricas
Total = 3 pranchas</t>
  </si>
  <si>
    <t xml:space="preserve"> = Projeto executivo instalações hidráulicas
Total = 3 pranchas</t>
  </si>
  <si>
    <t xml:space="preserve"> = Considerando 10 furos com 10,00 m de profundidade
Total = 7 furos x 10,00 m = 70,00 m</t>
  </si>
  <si>
    <t xml:space="preserve"> = Taxa de mobilização e desmobilização
Total = 1 tx</t>
  </si>
  <si>
    <t xml:space="preserve"> = Taxa de mobilização e desmobilização para execução de estaca em toda a obra
Total = 1 un</t>
  </si>
  <si>
    <t xml:space="preserve"> = Limpeza do terreno nas áreas de construção, exceto piso pavimentação.
Total =163,54 m²
Área levantada no CAD</t>
  </si>
  <si>
    <t xml:space="preserve"> = QUIOSQUES
Vol: 222,62 m² x 0,10 m (ESP) = 22,26 m³
Total = 22,26 m³
Medidas levantadas no CAD</t>
  </si>
  <si>
    <t xml:space="preserve"> = LANCHONETE
Vol: 84,64 m² x 0,15 m (ESP) = 12,70 m³
Medidas levantadas no CAD</t>
  </si>
  <si>
    <t xml:space="preserve"> = LANCHONETE
Piso cerâmico: 61,71 m² 
Revestimento cerâmico: 27,02 m²
Total = 61,71 m² + 27,02 m² = 88,73 m²
Medidas levantadas no CAD</t>
  </si>
  <si>
    <t xml:space="preserve"> = QUIOSQUES
Área: 27,02 m²
LANCHONETE
Área: 23,13 m²
VIVEIRO
Área: 3,00 m²
Total = 27,02 m² + 23,13 m² = 53,15 m²
Área levantada no CAD</t>
  </si>
  <si>
    <t xml:space="preserve"> = LANCHONETE
Área = 172,30 m²
SALÃO
Área = 361,73 m²
Total: 172,30 + 361,73 = 534,03 m²
Área levantada no CAD</t>
  </si>
  <si>
    <t xml:space="preserve"> = QUIOSQUES
Área: 243,02 m²
LANCHONETE
Área: 172,30 m²
SALÃO
Área: 361,73 m²
VIVEIRO
Área: 3,00 m²
Total = 243,02 m² + 172,30 m² + 361,73 + 3,00 = 780,05 m²
Área levantada no CAD</t>
  </si>
  <si>
    <t xml:space="preserve"> = LANCHONETE
Total = 23,13 m²
Área levantada no CAD</t>
  </si>
  <si>
    <t xml:space="preserve"> = LANCHONETE
Área: 208,11 m²
Área levantada no CAD</t>
  </si>
  <si>
    <t xml:space="preserve"> = LANCHONETE
Vaso: 2 un
Cuba: 4 un
QUIOSQUES
Pia: 6 un
Total = 2 un + 4 un + 6 un= 12 un
Quantidade levantada no CAD</t>
  </si>
  <si>
    <t xml:space="preserve"> = LANCHONETE
Cuba
Total = 4 un x 3 = 12 un
Quantidade levantada no CAD</t>
  </si>
  <si>
    <t xml:space="preserve"> = LANCHONETE
Total = 5 un
Quantidade levantada no CAD</t>
  </si>
  <si>
    <t xml:space="preserve"> = LANCHONETE
Total = 5 un x 5,10 m (C) = 25,50 m
Quantidade levantada no CAD</t>
  </si>
  <si>
    <t xml:space="preserve"> = LANCHONETE
Total = 2,71 m²
Área levantada no CAD</t>
  </si>
  <si>
    <t xml:space="preserve"> = QUIOSQUES
Pia: 5 un x 0,60 m² = 3,00 m²
Churrasqueira: 5 un x 0,60 m² = 3,00 m² 
Total = 3,00 m² + 3,00 m² = 6,00 m²
Área e quantidade levantadas no CAD</t>
  </si>
  <si>
    <t xml:space="preserve"> = Total: 10,40 m
- QUIOSQUES
Pilar = 4 un x 2,60 m (H) = 10,40 m
</t>
  </si>
  <si>
    <t xml:space="preserve"> = QUIOSQUES
Fechamento em madeira
Total = 25,14 m (C) x 2,60 m (H) = 65,36 m²</t>
  </si>
  <si>
    <t xml:space="preserve"> = LANCHONETE
Total = 44,61 m²
Área levantada no CAD</t>
  </si>
  <si>
    <t xml:space="preserve"> = LANCHONETE
Remoção tinta pilares, janelas e portas
Total = 33,18 m² (pilares) + 13,78 m² (janelas) + 7,35 m² (portas) + 11,35 m² (acabamento telhado) = 65,66 m²</t>
  </si>
  <si>
    <t xml:space="preserve"> = Tela (viveiro) =  7,00 (P) * 1,50 (H) = 10,50 m²
Dimensões estimadas: 2,00 m de largura; 1,50 m de profundidade e 1,50 m de altura.</t>
  </si>
  <si>
    <t xml:space="preserve"> = Item 2.1) 163,54 m² x 0,10 m (ESP) = 16,35 m³
Item 2.2) 22,26 m³
Item 2.3) 12,70 m³
Item 2.4) 88,73 m² x 0,05 m (ESP) = 4,44 m³
Item 2.5) 53,15 m² x 0,05 m (ESP) = 2,66 m³
Item 2.6) 534,03 m² x 0,05 m (ESP) =26,70 m³
Item 2.7) 780,05 m² x 0,05 m (ESP) = 39,00 m³
Item 2.8) 23,13 m² x 0,05 m (ESP) = 1,16 m³
Item 2.9) Volume desconsiderado
Item 2.10) 12 un x 0,30 m³ (vol médio) = 3,60 m³
Item 2.11) Volume desconsiderado
Item 2.12) 5 un x 0,08 m³ (vol médio) = 0,40 m³
Item 2.13) 25,50 m x 0,10 m (L) x 0,04 m (ESP) = 0,10 m³
Item 2.14) 2,71 m² x 0,03 m (ESP) = 0,08 m³
Item 2.15) 6,00 m² x 1,00 m (H) = 6,00 m³
Item 2.16) 10,40 m x 0,0314 m² = 0,33 m³
Item 2.17) 65,36 m² x 0,05 m (ESP) = 3,27 m³
Item 2.18) 44,61 m² x 0,05 m (ESP) = 2,23 m³
Item 2.19) Volume desconsiderado
Item 2.20) V = 10,50 m² x 0,03 (ESP) = 0,32 m³
Total = 16,35 m³ + 22,26 m³ + 12,70 m³ + 4,44 m³ + 2,66 m³ + 26,70 m³ + 39,00 m³ + 1,16 m³ + 3,60 m³ + 0,40 m³ + 0,10 m³ + 0,08 m³ + 6,00 m³ + 0,33 m³ + 3,27 m³ + 2,23 m³ + 0,32 = 141,60 m³ + 30% empolamento = 184,08 m³</t>
  </si>
  <si>
    <t xml:space="preserve"> = Blocos de coroamento 60 x 60 x 60 cm, considerando 5 cm a mais de altura para o lastro e 10 cm de cada lado para as formas
Vol: 0,70 m (C) x 0,70 m (L) x 0,65 m (H) x 5 un = 1,59 m³
Vigas baldrame 15 x 30 cm, considerando 5 cm a mais de altura para o lastro e 10 cm de cada lado para as formas
Vol: 0,35 m (L) x 0,35 m (H) x 13,10 m (C) = 1,60 m³
Total = 1,59 m³ + 1,60 m³ = 3,19 m³</t>
  </si>
  <si>
    <t xml:space="preserve"> = Blocos de coroamento 60 x 60 x 60 cm
Vol: 0,10 m (C) x 0,10 m (L) x 0,65 m (H) x 5 un = 0,03 m³
Vigas baldrame 15 x 30 cm
Vol: 0,20 m (L) x 0,35 m (H) x 13,10 m (C) = 0,92 m³
Total = 0,03 m³ + 0,92 m³ = 0,95 m³</t>
  </si>
  <si>
    <t xml:space="preserve"> = Vol carga = vol escavado - vol reaterro
Total = 3,19 m³ - 0,95 m³ = 2,24 m³ + 30% empolamento = 2,91 m³</t>
  </si>
  <si>
    <t xml:space="preserve"> = Blocos de coroamento 60 x 60 x 60 cm, considerando 5 cm a mais de altura para o lastro e 10 cm de cada lado para as formas
Vol: 0,70 m (C) x 0,70 m (L) x 0,65 m (H) x 20 un = 6,37 m³
Vigas baldrame 15 x 30 cm, considerando 5 cm a mais de altura para o lastro e 10 cm de cada lado para as formas
Vol: 0,35 m (L) x 0,35 m (H) x 88,00 m (C) = 10,78 m³
Total = 6,37 m³ + 10,78 m³ = 17,15 m³</t>
  </si>
  <si>
    <t xml:space="preserve"> = Blocos de coroamento 60 x 60 x 60 cm
Vol: 0,10 m (C) x 0,10 m (L) x 0,65 m (H) x 20 un = 0,13 m³
Vigas baldrame 15 x 30 cm
Vol: 0,20 m (L) x 0,35 m (H) x 88,00 m (C) = 6,16 m³
Total = 0,13 m³ + 6,16 m³ = 6,29 m³</t>
  </si>
  <si>
    <t xml:space="preserve"> = Vol carga = vol escavado - vol reaterro
Total = 17,15 m³ - 6,29 m³ = 10,86 m³ + 30% empolamento = 14,12 m³</t>
  </si>
  <si>
    <t xml:space="preserve"> = Blocos de coroamento 60 x 60 x 60 cm
Vol:  0,70 m (C) x 0,70 m (L) x 0,65 m (H) x 6 un = 1,91 m³
Vigas baldrame 15 x 30 cm
Vol: 0,35 m (L) x 0,35 m (H) x 26,08 m (C) = 3,19 m³
Floreiras
Vol: 33,08 m² (A) x 0,20 m (H) = 6,62 m³
Total = 1,91 m³ + 3,19 m³ + 6,62 = 11,72 m³</t>
  </si>
  <si>
    <t xml:space="preserve"> = Blocos de coroamento 60 x 60 x 60 cm
Vol:  0,10 m (C) x 0,10 m (L) x 0,65 m (H) x 6 un = 0,04 m³
Vigas baldrame 15 x 30 cm
Vol: 0,20 m (L) x 0,35 m (H) x 26,08m (C) = 1,83 m³
Reaterro Rampas
Vol: 15,12 m² (A) x 0,20 m (H médio) = 3,02 m³
Total = 0,04 m³ + 1,83 m³ + 3,02 m³ = 4,89 m³</t>
  </si>
  <si>
    <t xml:space="preserve"> = Vol carga = vol escavado - vol reaterro
Total = 11,72 m³ - 4,89 m³ = 6,83 m³ + 30% empolamento = 8,88 m³</t>
  </si>
  <si>
    <t xml:space="preserve"> = Locação muros entrada portal.
Total: 19,07 + 5,30 = 24,37 m
* comprimento levantado no CAD.</t>
  </si>
  <si>
    <t xml:space="preserve"> = Estaca para 40 ton com profundidade de 3,00 m
Total = 3,00 m x 2 un = 6,00 m
* considerado estacas para pilares do pórtico.</t>
  </si>
  <si>
    <t xml:space="preserve"> = Blocos de coroamento 60 x 60 x 60 cm, com 5 cm a mais de altura para o lastro
Total = 2,40 m (P) x 0,65 m (H) x 5 un = 7,80 m²
Qtd: 3 pilar madeira + 2 pilar pórtico = 5 un</t>
  </si>
  <si>
    <t xml:space="preserve"> = Blocos de coroamento 60 x 60 x 60 cm
Total = 0,60 m (C) x 0,60 m (L) x 0,05 m (ESP) x  5 (un) = 0,09 m³</t>
  </si>
  <si>
    <t xml:space="preserve"> = Armação tipo gaiola com 8 barras e cobrimento de 5 cm
Peso específico Ø10mm: 0,617 kg/m
Comprimento barra: 0,55 m x 4 = 2,20 m
Total = 2,20 m x 0,617 kg/m x 8 barras x 5 un = 54,30 kg</t>
  </si>
  <si>
    <t xml:space="preserve"> = Blocos de coroamento 60 x 60 x 60 cm
Total = 0,60 m (C) x 0,60 m (L) x 0,60 m (H) x 5 un = 1,08 m³</t>
  </si>
  <si>
    <t xml:space="preserve"> = Blocos de coroamento 60 x 60 x 60 cm, impermeabilização das laterais e topo
Laterais: 2,40 m (P) x 0,60 m (H) x 5 un = 7,20 m²
Topo: 0,60 m (C) x 0,60 m (L) x 5 un = 1,80 m²
Total = 7,20 m² + 1,80 m² = 9,00 m²</t>
  </si>
  <si>
    <t xml:space="preserve"> = Viga baldrame 15 x 30 cm, com 5 cm a mais de altura para o lastro
Total = 13,10 m (C) x 0,35 m (H) x 2 lados = 9,17 m²
Comprimento levantado no CAD</t>
  </si>
  <si>
    <t xml:space="preserve"> = Viga baldrame 15 x 30 cm
Total = 13,10 m (C) x 0,15 m (L) x 0,05 m (ESP) = 0,10 m³
Comprimento levantado no CAD</t>
  </si>
  <si>
    <t xml:space="preserve"> = Peso específico Ø10mm: 0,617 kg/m
Sendo 4 barras
Total = 13,10 m (C) x 0,617 kg/m x 4 barras = 32,33 kg</t>
  </si>
  <si>
    <t xml:space="preserve"> = Peso específico Ø5mm: 0,154 kg/m
Cobrimento de 5 cm
N° estribos: 13,10 m / 0,15 m = 87,33 ~ 87 un
Comprimento estribo: 0,10 m x 2 + 0,25 m x 2 = 0,70 m
Total = 0,70 m x 0,154 kg/m x 87 un = 9,38 kg</t>
  </si>
  <si>
    <t xml:space="preserve"> = Viga baldrame 15 x 30 cm
Total = 13,10 m (C) x 0,15 m (L) x 0,30 m (H) = 0,59 m³
Comprimento levantado no CAD</t>
  </si>
  <si>
    <t xml:space="preserve"> = Viga baldrame 15 x 30 cm, impermeabilização das laterais e topo
Laterais: 13,10 m (C) x 0,30 m (H) x 2 lados = 7,86 m²
Topo: 13,10 m (C) x 0,15 m (L) = 1,96 m²
Total = 7,86 m² + 1,96 m² = 9,82 m²
Comprimento levantado no CAD</t>
  </si>
  <si>
    <t xml:space="preserve"> = Alvenaria mureta: 13,10 (C) * 0,50 (H) = 6,55 m²
* mureta para gradil</t>
  </si>
  <si>
    <t xml:space="preserve"> = Volume: 0,15 + 0,04 = 0,19 m³
- Cinta: 13,10 (C) * 0,011666 (tx) = 0,15 m³
- Pilarete: 0,50 (H) * 0,011859 (tx) * 6 (un) = 0,04 m³
Taxa CPOS p/ cinta 14x19: 0,011666 m³ / m ; pilarete: 0,011859 m³ / furo / m</t>
  </si>
  <si>
    <t xml:space="preserve"> = Aço = 10,35 + 1,18 = 11,53 kg
- Cinta 2 Ø 8,00 mm: 2 (barras) * 0,395 (kg/m) * 13,10 (C) = 10,35 kg
- Pilarete 1 Ø 8,00 mm: 1 (barra) * 0,395 (kg/m) * 0,50 (H) * 6 (furos) = 1,18 kg</t>
  </si>
  <si>
    <t xml:space="preserve"> = Total: 359,74 + 233,02 = 592,76 kg
- Pilares: 4,40 (H) * 4 (tubos) * 10,22 (kg/m) * 2 (pilares) = 359,74 kg
- Vigas: 5,70 (C) * 4 (tubos) * 10,22 (kg/m) = 233,02 kg
Tubo quadrado 100 x 100 mm, espessura 3,35mm = 10,22 kg/m
* considerado 4 un por pilar e fechamento com chapa.
</t>
  </si>
  <si>
    <t xml:space="preserve"> = Chapa aço espessura 3/4" = 6,10 (kg/m²) * 25,48 (A) = 155,43 kg
Área pilares: 1,60 (P) * 4,40 (H) * 2 (un) = 14,08 m²
Área vigas: 2,00 (P) * 5,70 (C) = 11,40 m²
Total (P) = 14,08 + 11,40 = 25,48 m²
* adotado chapa de aço com bitola MSG 22 para fechamento dos perfis metálicos. Peso teórico: 6,10 kg/m²</t>
  </si>
  <si>
    <t xml:space="preserve"> = Pilares de madeira Ø 40 cm = 1,51 m³
Volume: 3,14 (pi) * 0,20 ² (r²) * 4,00 (H) * 3 (un) = 1,51 m³</t>
  </si>
  <si>
    <t xml:space="preserve"> = Chapisco: 13,10 + 1,97 = 15,07 m²
Lateral = 13,10 m (C) x 0,50 (H) * 2 (faces) = 13,10 m²
Topo = 13,10 m (C) x 0,15 (L) = 1,97 m²
Medidas levantadas no CAD
</t>
  </si>
  <si>
    <t xml:space="preserve"> = Emboço: 13,10 + 1,97 = 15,07 m²
Lateral = 13,10 m (C) x 0,50 (H) * 2 (faces) = 13,10 m²
Topo = 13,10 m (C) x 0,15 (L) = 1,97 m²
Medidas levantadas no CAD</t>
  </si>
  <si>
    <t xml:space="preserve"> = Sistema eletrônico de automatização para o portão PG01
Total = 1 un</t>
  </si>
  <si>
    <t xml:space="preserve"> = Total: 132,27 m²
PG01: 12,25 (A) * 3 (coef) = 36,75 m²
PG02: 3,68 (A) * 3 (coef) = 11,04 m²
Gradil: 28,16 (A) * 3 (coef) = 84,48 m²</t>
  </si>
  <si>
    <t xml:space="preserve"> = Peso: 2,50 (H) * 12,20 (kg/m) * 2 (un) = 61,00 kg
* considerado 02 perfis "U" 152,4 mm x12,20 kg/m para fixação do portão social nos pilares de madeira.</t>
  </si>
  <si>
    <t xml:space="preserve"> = Letreiro: 0,24 m³
Área: 3,00 (C) * 0,40 (H) * 0,20 (ESP) = 0,24 m³
* considerado letreiro tipo caixa.</t>
  </si>
  <si>
    <t xml:space="preserve"> = Locação para a construção dos novos quiosques
Total = 19,36 m² x 5 un = 96,80 m²
Área levantada no CAD</t>
  </si>
  <si>
    <t xml:space="preserve"> = Estaca 40 ton. com 4,00 m de profundidade
Total = 4,00 m x 4 estacas x 5 quiosques = 80,00 m</t>
  </si>
  <si>
    <t xml:space="preserve"> = Blocos de coroamento 60 x 60 x 60 cm, considerando 5 cm a mais de altura para o lastro
Total = 2,40 m (P) x 0,65 m (H) x 20 un = 31,20 m²</t>
  </si>
  <si>
    <t xml:space="preserve"> = Blocos de coroamento 60 x 60 x 60 cm
Total = 0,60 m (C) x 0,60 m (L) x 0,05 m (ESP) x 20 un = 0,36 m³</t>
  </si>
  <si>
    <t xml:space="preserve"> = Armação tipo gaiola com 8 barras e cobrimento de 5 cm
Peso específico Ø10mm: 0,617 kg/m
Comprimento barra: 0,55 m x 4 = 2,20 m
Total = 2,20 m x 0,617 kg/m x 8 barras x 20 un = 217,18 kg</t>
  </si>
  <si>
    <t xml:space="preserve"> = Blocos de coroamento 60 x 60 x 60 cm
Total = 0,60 m (C) x 0,60 m (L) x 0,60 m (H) x 20 un = 4,32 m³</t>
  </si>
  <si>
    <t xml:space="preserve"> = Blocos de coroamento 60 x 60 x 60 cm, impermeabilização das laterais e topo
Laterais: 2,40 m (P) x 0,60 m (H) x 20 un = 28,80 m²
Topo: 0,60 m (C) x 0,60 m (L) x 20 un = 7,20 m²
Total = 28,80 m² + 7,20 m² = 36,00 m²</t>
  </si>
  <si>
    <t xml:space="preserve"> = Vigas baldrame 15 x 30 cm, considerando 5 cm a mais de altura para o lastro
Total = 0,35 m (H) x 88,00 m (C) x 2 lados = 61,60 m²
Comprimento levantado no CAD</t>
  </si>
  <si>
    <t xml:space="preserve"> = Viga baldrame 15 x 30 cm
Total = 88,00 m (C) x 0,15 m (L) x 0,05 m (ESP) = 0,66 m³
Comprimento levantado no CAD</t>
  </si>
  <si>
    <t xml:space="preserve"> = Peso específico Ø10mm: 0,617 kg/m
Sendo 4 barras
Total = 88,00 m (C) x 0,617 kg/m x 4 barras = 217,18 kg</t>
  </si>
  <si>
    <t xml:space="preserve"> = Peso específico Ø5mm: 0,154 kg/m
Cobrimento de 5 cm
N° estribos: 88,00 m / 0,15 m = 586,67 ~ 587 un
Comprimento estribo: 0,10 m x 2 + 0,25 m x 2 = 0,70 m
Total = 0,70 m x 0,154 kg/m x 587 un = 63,28 kg</t>
  </si>
  <si>
    <t xml:space="preserve"> = Viga baldrame 15 x 30 cm
Total = 88,00 m (C) x 0,15 m (L) x 0,30 m (H) = 3,96 m³
Comprimento levantado no CAD</t>
  </si>
  <si>
    <t xml:space="preserve"> = Viga baldrame 15 x 30 cm, impermeabilização das laterais e topo
Laterais: 88,00 m (C) x 0,30 m (H) x 2 lados = 52,80 m²
Topo: 88,00 m (C) x 0,15 m (L) = 13,20 m²
Total = 52,80 m² + 13,20 m² = 66,00 m²
Comprimento levantado no CAD</t>
  </si>
  <si>
    <t xml:space="preserve"> = Alvenaria com bloco de concreto para construção da área externa da churrasqueira
Total = 28,80 m²</t>
  </si>
  <si>
    <t xml:space="preserve"> = * Coeficiente graute vertical: 0,019790 m³/m
* Coeficiente graute horizontal: 0,017064 m³/m
Pilares = 36 un (furos) x 1,20 m (H) x 0,019790 m³/m = 0,85 m³
Grautes horizontais = 6 un (grautes) x 24,00 m (C) x 0,017064 m³/m = 2,46 m³
Total = 0,85 m³ + 2,46 m³ = 3,31 m³</t>
  </si>
  <si>
    <t xml:space="preserve"> = Peso específico Ø12,5mm: 0,963 kg/m
Peso específico Ø16mm: 1,578 kg/m
Pilares: 36 un x 3 barras x 1,20 m (H) x 1,578 kg/m = 204,51 kg
Grautes verticais: 36 un x 1 barra x 1,20 m (H) x 0,963 kg/m = 41,60 kg
Grautes horizontais: 24,00 m (C) x 2 barras x 0,963 kg/m = 46,22 kg
Total = 204,51 kg + 41,60 kg + 46,22 kg = 292,33 kg</t>
  </si>
  <si>
    <t xml:space="preserve"> = Pilar Ø25 cm
Total = 3,14 x 0,125² x 2,68 m (H) x 20 un = 2,63 m³</t>
  </si>
  <si>
    <t xml:space="preserve"> = Abertura de caixa
Quiosque menor = 19,36 m² (A) x 9,00 unid. = 174,24 m² 
Quiosque maior = 115,96 m² (A) = 115,96 m² 
Total = 174,24 + 115,96 = 290,20 m²
Área levantada no CAD
* Considerando a área de todos os quiosques para instalação do piso intertravado </t>
  </si>
  <si>
    <t xml:space="preserve"> = Pó de pedra com 5 cm de espessura
Total = 290,20 m² x 0,05 m (ESP) = 14,51 m³
Área levantada no CAD
* Considerando a área de todos os quiosques para instalação do piso intertravado </t>
  </si>
  <si>
    <t xml:space="preserve"> = Piso intertravado
Quiosque menor = 19,36 m² (A) x 9,00 unid. = 174,24 m² 
Quiosque maior = 115,96 m² (A) = 115,96 m² 
Total = 174,24 + 115,96 = 290,20 m²
Área levantada no CAD
* Considerando a área de todos os quiosques para instalação do piso intertravado </t>
  </si>
  <si>
    <t xml:space="preserve"> = Estrutura para os novos quiosques
Total = 25,00 m² x 0,05 m (ESP) x 5,00 unid. = 6,25 m³</t>
  </si>
  <si>
    <t xml:space="preserve"> = Telha cerâmica
Total = 340,96 m²
Área levantada no CAD
* Considerando a área de todos os quiosques para instalação do telhado</t>
  </si>
  <si>
    <t xml:space="preserve"> = Revestimento em tijolo aparente
Total = 12,80 m²</t>
  </si>
  <si>
    <t xml:space="preserve"> = Bancada de concreto
Total = 8,85 m²</t>
  </si>
  <si>
    <t xml:space="preserve"> = Pintura dos pilares novos e existentes e da estrutura para a cobertura 
Total = 453,06 m²
* Considerando a área de todos os quiosques</t>
  </si>
  <si>
    <t xml:space="preserve"> = Pintura da área externa das churrasqueiras
Total = 28,80 m²</t>
  </si>
  <si>
    <t xml:space="preserve"> = Banco de madeira - Regularização e compactação
Quiosque pequeno = 0,90 m² (A) x 9,00 bancos = 8,10 m² 
Quiosque grande = 0,90 m² (A) x 2,00 bancos x 2,00 quiosque = 3,60 m² 
Total = 11,70 m²</t>
  </si>
  <si>
    <t xml:space="preserve"> = Banco de madeira - Lastro 5cm 
Quiosque pequeno = 0,90 m² (A) x 9,00 bancos = 8,10 m² 
Quiosque grande = 0,90 m² (A) x 2,00 bancos x 2,00 quiosque = 3,60 m² 
Total = 11,70 m² x 0,05 m = 0,59 m³</t>
  </si>
  <si>
    <t xml:space="preserve"> = Banco de madeira - Concreto da base 
Quiosque pequeno = 0,07 m² (área seção) x 2,00 m (C) x 9,00 bancos = 1,26 m³ 
Quiosque grande = 0,07 m² (área seção) x 2,00 m (C) x 2,00 bancos x 2,00 quiosque = 0,56 m³
Total = 1,26 m³ + 0,56 m³ = 1,82 m³</t>
  </si>
  <si>
    <t xml:space="preserve"> = Banco de madeira - Armação tipo gaiola e cobrimento de 5 cm
Peso específico Ø10mm: 0,617 kg/m
Comprimento barra (transversal): 1,08 m x 8 barras  = 8,64 m
Comprimento barra (longitudinal): 4,00 m x 4,00 barras  = 16,00 m
Total = 24,64 m x 0,617 kg/m x 13 bancos = 197,64 kg</t>
  </si>
  <si>
    <t xml:space="preserve"> = Banco de madeira 
Quiosque pequeno = 1,65 m² (A) x 9,00 bancos = 14,85 m²
Quiosque grande = 1,65 m² (A) x 2,00 bancos x 2,00 quiosque = 6,60 m²
Total = 14,85 m² +6,60 m² = 21,45 m²
* Considerado o assento e o encosto em madeira. </t>
  </si>
  <si>
    <t xml:space="preserve"> = Lastro = 0,01 m³
Volume: 0,30 (L) x 0,30 (L) x 0,05 (H) x 2 (unid) = 0,01 m³</t>
  </si>
  <si>
    <t xml:space="preserve"> = Concreto = 0,08 m³
Volume: 0,30 (L) x 0,30 (L) x 0,45 (H) x 2 (unid) = 0,08 m³
* base de concreto para fixação dos pontaletes de madeira.</t>
  </si>
  <si>
    <t xml:space="preserve"> = Aço = 0,08 (Vc) x 60 (taxa) = 4,80 kg
* adotado taxa de 60 kg/m³</t>
  </si>
  <si>
    <t xml:space="preserve"> = Pontaletes madeira = 0,35 m³
Volume: 2,50 (H) x 3,14 (pi) x 0,15² (R) x 2 (unid) = 0,35 m³
* Pontalete com Ø = 0,30 m e altura de 2,50 m.</t>
  </si>
  <si>
    <t xml:space="preserve"> = Verniz = 4,71 m²
Volume: 2,50 (H) x 2 (COEF.) x 3,14 (pi) x 0,15 (R) x 2 (unid) = 4,71 m²</t>
  </si>
  <si>
    <t xml:space="preserve"> = Chumbadores = 04 (unid) * 1 (painel) = 4 unid
* Considerado 04 unid por vidro</t>
  </si>
  <si>
    <t xml:space="preserve"> = Vidro: 1,92 m²
Área: 1,20 (L) x 1,60 (H) x 1 (painel) = 1,92 m²</t>
  </si>
  <si>
    <t xml:space="preserve"> = Cuba em aço inoxidável 
Total = 10 un
Quantidade levantada no CAD</t>
  </si>
  <si>
    <t xml:space="preserve"> = Tubo de PVC DN= 20 mm - Água Fria
Tubulação horizontal: 2,61 m x 10 quiosques = 26,10 m
Tubulação descida (estimado): 1,00 m x 10 quiosques = 10,00 m
Tubulação entrada (estimado quiosques novos): 230,00 m
Total = 26,10 m + 10,00 m + 230,00 m = 266,10 m</t>
  </si>
  <si>
    <t xml:space="preserve"> = Registro de gaveta 
Total = 10 un
Quantidade levantada no CAD</t>
  </si>
  <si>
    <t xml:space="preserve"> = Tubo de PVC DN = 50mm - Esgoto
Tubulação horizontal: 2,13 m x 10 quiosques = 21,30 m
Tubulação vertical (estimado): 1,00 m x 10 quiosques = 10,00 m
Tubulação p/ interligar na rede (estimado quiosques novos): 175,00 m
Total = 21,30 m + 10,00 m + 175,00 m = 206,30 m</t>
  </si>
  <si>
    <t xml:space="preserve"> = Caixa Esgoto 
Total = 5 un
* Conforme estimado quantidades para os quiosques novos</t>
  </si>
  <si>
    <t xml:space="preserve"> = Churrasqueiras = 10 un
* considerado para quiosques lago (9 un) e quiosque ilha (1 un).</t>
  </si>
  <si>
    <t xml:space="preserve"> = Tesouras vão 12,00m = 6 un
* tesouras apoiadas sobre pilares do salão.</t>
  </si>
  <si>
    <t xml:space="preserve"> = Trama cobertura: 361,73 m²
Área: 361,73 m²
* área de projeção do telhado levantada no CAD.</t>
  </si>
  <si>
    <t xml:space="preserve"> =  Telha cerâmica: 390,67 m²
Total: 361,73 (A) * 1,08 (coef) = 390,67 m²
* acréscimo de 8% na área de projeção do telhado conforme indicado no critério de medição CPOS.</t>
  </si>
  <si>
    <t xml:space="preserve"> = Cumeeira = 13,00 m
* comprimento levantado no CAD.</t>
  </si>
  <si>
    <t xml:space="preserve"> = Espigão: 38,48 m
* comprimento levantado no CAD.</t>
  </si>
  <si>
    <t xml:space="preserve"> = Calha e rufo
Total = 53,20 m
Comprimento levantado no CAD</t>
  </si>
  <si>
    <t xml:space="preserve"> =  Grelha
Total = 14 un
Quantidade levantada no CAD</t>
  </si>
  <si>
    <t xml:space="preserve"> =  Tubo de PVC DN= 100 mm - Águas Pluviais
Tubulação horizontal: 17,02 m 
Tubulação descida: 4,00 x 14 descidas = 56,00 m
Total = 17,02 m + 56,00 m = 73,02 m
Quantidade levantada no CAD</t>
  </si>
  <si>
    <t xml:space="preserve"> =  Tubo de PVC DN= 100 mm - Águas Pluviais
Tubulação horizontal: 93,82 m 
Quantidade levantada no CAD
</t>
  </si>
  <si>
    <t xml:space="preserve"> = Caixa Águas Pluviais
Total = 2 un
Quantidade levantada no CAD</t>
  </si>
  <si>
    <t xml:space="preserve"> = Locação para construção da ampliação da lanchonete
Total = 25,67 m²
Área levantada no CAD</t>
  </si>
  <si>
    <t xml:space="preserve"> = Estaca 40 ton. e profundidade de 3,00 m
Total = 3,00 m x 6 un = 18,00 m</t>
  </si>
  <si>
    <t xml:space="preserve"> = Blocos de coroamento 60 x 60 x 60 cm, com 5 cm a mais de altura para o lastro
Total = 2,40 m (P) x 0,65 m (H) x 6 un = 9,36 m²</t>
  </si>
  <si>
    <t xml:space="preserve"> =  Blocos de coroamento 60 x 60 x 60 cm
Total = 0,60 m (C) x 0,60 m (L) x 0,05 m (ESP) x 6 un = 0,11 m³</t>
  </si>
  <si>
    <t xml:space="preserve"> = Armação tipo gaiola com 8 barras e cobrimento de 5 cm
Peso específico Ø10mm: 0,617 kg/m
Comprimento barra: 0,55 m x 4 (lados) = 2,20 m
Total = 2,20 m x 0,617 kg/m x 8 barras x 6 un = 65,16 kg</t>
  </si>
  <si>
    <t xml:space="preserve"> = Blocos de coroamento 60 x 60 x 60 cm
Total = 0,60 m (C) x 0,60 m (L) x 0,60 m (H) x 6 un = 1,30 m³</t>
  </si>
  <si>
    <t xml:space="preserve"> = Blocos de coroamento 60 x 60 x 60 cm, impermeabilização das laterais e topo
Laterais: 2,40 m (P) x 0,60 m (H) x 6 un = 8,64 m²
Topo: 0,60 m (C) x 0,60 m (L) x 6 un = 2,16 m²
Total = 8,64 m² + 2,16 m² = 10,80 m²</t>
  </si>
  <si>
    <t xml:space="preserve"> = Viga Baldrame 15 x 30 cm, com 5 cm a mais de altura para o lastro
Total = 26,08 m (C) x 0,35 m (H) x 2 lados = 18,26 m²
Comprimento levantado no CAD</t>
  </si>
  <si>
    <t xml:space="preserve"> = Viga baldrame 15 x 30 cm
Total = 26,08 m (C) x 0,15 m (L) x 0,05 m (ESP) = 0,20 m³
Comprimento levantado no CAD</t>
  </si>
  <si>
    <t xml:space="preserve"> = Peso específico Ø10mm: 0,617 kg/m
Sendo 4 barras
Total = 26,08 m (C) x 0,617 kg/m x 4 barras = 64,37 kg</t>
  </si>
  <si>
    <t xml:space="preserve"> = Peso específico Ø5mm: 0,154 kg/m
Cobrimento de 5 cm
N° estribos: 26,08 m / 0,15 m = 174 un
Comprimento estribo: 0,10 m x 2 + 0,25 m x 2 = 0,70 m
Total = 0,70 m x 0,154 kg/m x 174 un = 18,76 kg</t>
  </si>
  <si>
    <t xml:space="preserve"> = Viga baldrame 15 x 30 cm
Total = 26,08 m (C) x 0,15 m (L) x 0,30 m (H) = 1,17 m³
Comprimento levantado no CAD</t>
  </si>
  <si>
    <t xml:space="preserve"> = Viga baldrame 15 x 30 cm, impermeabilização das laterais e topo
Laterais: 26,08 m (C) x 0,30 m (H) x 2 lados = 15,65 m²
Topo: 26,08 m (C) x 0,15 m (L) = 3,91 m²
Total = 15,65 m² + 3,91 m² = 19,56 m²
Comprimento levantado no CAD</t>
  </si>
  <si>
    <t xml:space="preserve"> = Lastro com espessura de 5 cm
Vol: = 25,67 m² x 0,05 m = 1,28 m³
Área levantada no CAD</t>
  </si>
  <si>
    <t xml:space="preserve"> = Lastro com espessura de 5 cm
Vol: = 25,67 m² 
Área levantada no CAD</t>
  </si>
  <si>
    <t xml:space="preserve"> = Peso específico: 3,11 kg/m²
Total = 25,67 m² x 3,11 kg/m² = 79,83 kg
Área levantada no CAD</t>
  </si>
  <si>
    <t xml:space="preserve"> = Considerando espessura de 7 cm
Total = 25,67 m² x 0,07 m = 1,80 m³
Área levantada no CAD</t>
  </si>
  <si>
    <t xml:space="preserve"> = Lastro brita (h=5 cm): 4,69 m³
Volume: 93,74 (A) * 0,05 (ESP) = 4,69 m³
* regularização piso varanda. Área levantada no CAD.</t>
  </si>
  <si>
    <t xml:space="preserve"> = Concreto (h=15 cm) = 14,06 m³
Volume: 93,74 (A) * 0,15 (ESP) = 14,06 m³
* regularização piso varanda. Área levantada no CAD.</t>
  </si>
  <si>
    <t xml:space="preserve"> = Tela soldada = 93,74 (A) * 2,20 (kg/m²) = 206,23 kg
* adotado tela Q138</t>
  </si>
  <si>
    <t xml:space="preserve"> = Tela para fixação de alvenaria
Total = 6 unid. (pilares) x 4,0 (lados) x 3,05m (altura) = 73,20 m / 0,60m (uma tela à cada 3 fiadas) = 122 unid.</t>
  </si>
  <si>
    <t xml:space="preserve"> = Fechamento em alvenaria
Paredes: 22,93 (C) x 3,50 m (H) = 80,26 m²
Torre cx d' água: 9,20 (P) * 2,00 (H) = 18,40 m²
Desconto vãos: 6,35 m²
Total = ( 80,26 m² + 18,40 ) - 6,35 m² = 92,31 m²</t>
  </si>
  <si>
    <t xml:space="preserve"> = a) Janelas: J1: 1,00 (C) * 0,15 (L) * 0,15 (H) * 1 (un) = 0,02 m³
                     J2: 1,10 (C) * 0,15 (L) * 0,15 (H) * 1 (un) = 0,02 m³
                     J3: 1,20 (C) * 0,15 (L) * 0,15 (H) * 2 (un) = 0,05 m³
Vergas e contravergas: 0,09 (V) * 2 (un) = 0,18 m³
b) Portas:1,10 (C) * 0,15 (L) * 0,15 (H) * 1 (un) = 0,02 m³
c) Pilaretes cx d'água: 0,15 (L) * 0,15 (L) * 2,00 (H) * 4 (un) = 0,18 m³
d) Cinta cx d' água: 9,20 (C) * 0,15 (L) * 0,15 (H) = 0,21 m³
Total: 0,18 + 0,02 + 0,18 + 0,21 = 0,59 m³</t>
  </si>
  <si>
    <t xml:space="preserve"> = Alvenaria: 41,70 (P) * 1,80 (H) = 75,06 m²   
* complemento de alvenaria para aumentar pé direito da lanchonete até a cobertura.</t>
  </si>
  <si>
    <t xml:space="preserve"> = Graute: 0,35 + 0,25 = 0,60 m³
a) Graute Horizontal: 41,70 (C) * 0,0085 (m³/m) = 0,35 m³
b) Graute Vertical: 20 (furos) * 1,80 (H) * 0,00693 (m³/furo/m) = 0,25 m³
Taxa cpos: Cinta = 0,0085 m³/m ; Pilares: 0,00693 m³/furo/m.</t>
  </si>
  <si>
    <t xml:space="preserve"> = Aço CA-50: 51,46 + 22,21 = 73,67 kg
a) Graute Horizontal (2Ø 10 mm) : 41,70 (C) * 2 (barras) * 0,617 (kg/m) = 51,46 kg
b) Graute Vertical (1Ø 10 mm) : 20 (furos) * 1,80 (H) * 1 (barra) * 0,617 (kgm) = 22,21 kg
</t>
  </si>
  <si>
    <t xml:space="preserve"> = Pilar 15 x 30 cm
Área: 0,90 m (P) x 3,50 m (H) x 6 un = 18,90 m²
Quantidade levantada no CAD</t>
  </si>
  <si>
    <t xml:space="preserve"> = Peso específico Ø10mm: 0,617 kg/m
Pilar 15 x 30 cm
Peso: 3,50 m (C) x 0,617 kg/m x 4 barras x 6 un = 51,83 kg
Quantidade levantada no CAD</t>
  </si>
  <si>
    <t xml:space="preserve"> = Peso específico Ø5mm: 0,154 kg/m
Cobrimento de 5 cm
Pilar 15 x 30 cm
Comprimento estribo: 0,10 m x 2 + 0,25 m x 2 = 0,70 m
N° estribos: 3,50 m / 0,15 m = 23,33 ~ 23 un
Peso = 0,70 m x 0,154 kg/m x 23 estribos x 6 un = 14,88 kg
Quantidade levantada no CAD</t>
  </si>
  <si>
    <t xml:space="preserve"> = Pilar 15 x 30 cm
Vol: 0,15 m (L) x 0,30 m (C) x 3,50 m (H) x 6 un = 0,95 m³
Quantidade levantada no CAD</t>
  </si>
  <si>
    <t xml:space="preserve"> = Viga 15 x 30 cm
Área: 26,08 m (C) x 0,30 m (H) x 2 lados = 15,65 m²
Comprimento levantado no CAD</t>
  </si>
  <si>
    <t xml:space="preserve"> = Peso específico Ø10mm: 0,617 kg/m
Total = 26,08 m (C) x 0,617 kg/m x 4 barras = 64,37 kg
Comprimento levantado no CAD </t>
  </si>
  <si>
    <t xml:space="preserve"> = Peso específico Ø5mm: 0,154 kg/m
Cobrimento de 5 cm
Viga 15 x 30 cm
Comprimento estribo: 0,10 m x 2 + 0,25 m x 2 = 0,70 m
N° estribos: 26,08 m / 0,15 m = 174 un
Peso = 0,70 m x 0,154 kg/m x 174 estribos = 18,76 kg
Comprimento levantado no CAD</t>
  </si>
  <si>
    <t xml:space="preserve"> = Viga 15 x 30 cm
Vol: 26,08 m (C) x 0,30 m (H) x 0,15 m (L) = 1,17 m³
Comprimento levantado no CAD</t>
  </si>
  <si>
    <t xml:space="preserve"> = Laje 
Total = 25,67 m²
Área levantada no CAD</t>
  </si>
  <si>
    <t xml:space="preserve"> = Chapisco = 153,79 + 52,11 = 205,90 m²
Área = 43,94 m (C) x 3,50 m (H) = 153,79 m²
Lanchonete: 28,95 (P) * 1,80 (H) = 52,11 m²
Medidas levantadas no CAD
* Não há descontos de vãos &gt; 2,00 m²
</t>
  </si>
  <si>
    <t xml:space="preserve"> = Emboço = 153,79 + 52,11 = 205,90 m²
Área = 43,94 m (C) x 3,50 m (H) = 153,79 m²
Lanchonete: 28,95 (P) * 1,80 (H) = 52,11 m²
Medidas levantadas no CAD
* Não há descontos de vãos &gt; 2,00 m²
</t>
  </si>
  <si>
    <t xml:space="preserve"> = Revestimento em placa cerâmica
Área = 43,94 m (C) x 3,50 m (H) = 153,79 m²
Descontos (vãos): 12,31 m² 
Total = 153,79 m² - 12,31 m² = 141,48 m²
Medidas levantadas no CAD</t>
  </si>
  <si>
    <t xml:space="preserve"> = Chapisco = 128,20 m²
- Área = 20,57 m (C) x 3,50m (H) = 72,00 m²
- Torre cx d' água: 9,20 (P) * 2,00 (H) = 18,40 m²
- Lanchonete: 21,00 (P) * 1,80 (H) = 37,80 m²
Medidas levantadas no CAD
* Não há descontos de vãos &gt; 2,00 m²
</t>
  </si>
  <si>
    <t xml:space="preserve"> = Emboço = 128,20 m²
- Área = 20,57 m (C) x 3,50m (H) = 72,00 m²
- Torre cx d' água: 9,20 (P) * 2,00 (H) = 18,40 m²
- Lanchonete: 21,00 (P) * 1,80 (H) = 37,80 m²
Medidas levantadas no CAD
* Não há descontos de vãos &gt; 2,00 m²
</t>
  </si>
  <si>
    <t xml:space="preserve"> = Piso cerâmico
Sanitários = 36,75 m²
Área levantada no CAD</t>
  </si>
  <si>
    <t xml:space="preserve"> = Piso ladrilho hidraulico (lanchonete)
Área = 30,37 m²
* área levantada no CAD (padrão existente)</t>
  </si>
  <si>
    <t xml:space="preserve"> = Piso ladrilho hidraulico (lanchonete)
Área = 30,37 m²
* área levantada no CAD.</t>
  </si>
  <si>
    <t xml:space="preserve"> = Regularização: 4,83 m³
Área total: 36,75 + 93,74 + 30,37 = 160,86 m²
Volume: 160,86 (A) * 0,03 (ESP) = 4,83 m³</t>
  </si>
  <si>
    <t xml:space="preserve"> = Piso externo =  93,74 m² 
* manter padrão existente.
* área levantada no CAD.</t>
  </si>
  <si>
    <t xml:space="preserve"> = Chapisco
Total = 10,32 m² - PNE Masc/Fem e Hall.
Área levantada no CAD</t>
  </si>
  <si>
    <t xml:space="preserve"> = Forro de madeira novo
Total = 30,37 m² 
Área levantada no CAD (Lanchonete).</t>
  </si>
  <si>
    <t xml:space="preserve"> = Forro gesso: 26,43 m²
Área levantada no CAD.(Cozinha e Despensa).</t>
  </si>
  <si>
    <t xml:space="preserve"> = Pintura interna c/ tinta látex - Lanchonete.
Lanchonete: 28,95 (P) * 1,80 (H) = 52,11 m²
Medidas levantadas no CAD</t>
  </si>
  <si>
    <t xml:space="preserve"> = Pintura externa c/ tinta látex = 90,40 m²
Paredes = 20,57 m (C) x 3,50m (H) = 72,00 m²
Torre cx d' água: 9,20 (P) * 2,00 (H) = 18,40 m²
Medidas levantadas no CAD</t>
  </si>
  <si>
    <t xml:space="preserve"> = Pintura teto c/ tinta látex
Total = 10,32 m² - PNE Masc/Fem e Hall.
Medidas levantadas no CAD</t>
  </si>
  <si>
    <t xml:space="preserve"> = Pintura de peças em mandeira
Peças de recuperação = 33,18 m² (pilares) + 13,78 m² (janelas) + 7,35 m² (portas) + 11,35 m² (acabamento telhado) = 65,66 m²
Esquadrias = 6,30 m²
P05: 0,90 m (larg) x 2,10 m (alt) x 2 un = 3,78 m²
P08: 0,60 m (larg) x 2,10 m (alt) x 2 un = 2,52 m²
Total = 71,96 m² x 3 (coef pintura) = 215,88 m²</t>
  </si>
  <si>
    <t xml:space="preserve"> = Verniz p/ recuperação dos pilares, janelas e portas
Total = 33,18 m² (pilares) + 13,78 m² (janelas) + 7,35 m² (portas) + 11,35 m² (acabamento telhado) = 65,66 m²</t>
  </si>
  <si>
    <t xml:space="preserve"> = Pintura luminárias c/ tinta esmalte
Total = 12,80 m²
Medidas levantadas no CAD</t>
  </si>
  <si>
    <t xml:space="preserve"> = P01: 2 un 
* Quantidade conforme projeto.</t>
  </si>
  <si>
    <t xml:space="preserve"> = P03: 1 un 
* Quantidade conforme projeto.</t>
  </si>
  <si>
    <t xml:space="preserve"> = P02: 0,60 m (larg) x 0,80 m (alt) x 1 un = 0,48 m²
* Quantidade conforme projeto.</t>
  </si>
  <si>
    <t xml:space="preserve"> = Janelas basculante: 0,81 m²
J01: 0,60 m (L) x 0,60 m (H) x 1 unid. = 0,36 m²
J02: 0,90 m (L) x 0,50 m (H) x 1 unid. = 0,45 m²
* Quantidade conforme projeto.</t>
  </si>
  <si>
    <t xml:space="preserve"> = Janelas correr: 0,88 m²
J03: 0,80 m (L) x 1,10 m (H) x 1 unid. = 0,88 m²
* Quantidade conforme projeto.</t>
  </si>
  <si>
    <t xml:space="preserve"> = Bacia
Total = 2 un
Quantidade levantada no CAD</t>
  </si>
  <si>
    <t xml:space="preserve"> = Lavatório
Total = 2 un
Quantidade levantada no CAD</t>
  </si>
  <si>
    <t xml:space="preserve"> = Torneira
Total = 2 un
Quantidade levantada no CAD</t>
  </si>
  <si>
    <t xml:space="preserve"> = Válvula americana
Total = 3 un
Quantidade levantada no CAD</t>
  </si>
  <si>
    <t xml:space="preserve"> = Sifão para o lavatório e cuba
Total = 3 un
Quantidade levantada no CAD</t>
  </si>
  <si>
    <t xml:space="preserve"> = Engate para o lavatório e cuba
Total = 3 un
Quantidade levantada no CAD</t>
  </si>
  <si>
    <t xml:space="preserve"> = Engate para a bacia
Total = 2 un
Quantidade levantada no CAD</t>
  </si>
  <si>
    <t xml:space="preserve"> = Tampa Bacia
Total = 2 un
Quantidade levantada no CAD</t>
  </si>
  <si>
    <t xml:space="preserve"> = Espelho
Total = 0,60 m (L) x 0,90 m (H) = 0,54 m² x 2,00 unid = 1,08 m²
Quantidade levantada no CAD</t>
  </si>
  <si>
    <t xml:space="preserve"> = Dispenser papel higiênico
Total = 2 un
Quantidade levantada no CAD</t>
  </si>
  <si>
    <t xml:space="preserve"> = Dispenser toalheiro
Total = 2 un
Quantidade levantada no CAD</t>
  </si>
  <si>
    <t xml:space="preserve"> = Dispenser saboneteira
Total = 2 un
Quantidade levantada no CAD</t>
  </si>
  <si>
    <t xml:space="preserve"> = Cuba em aço inoxidável
Total = 1 un
Quantidade levantada no CAD</t>
  </si>
  <si>
    <t xml:space="preserve"> = Torneira da cuba
Total = 1 un
Quantidade levantada no CAD</t>
  </si>
  <si>
    <t xml:space="preserve"> = Tampo/bancada revestido em aço inoxidável
Total = 0,90 m²
Quantidade levantada no CAD</t>
  </si>
  <si>
    <t xml:space="preserve"> = Puxador porta P01 = 02 un
* Quantidade conforme projeto.</t>
  </si>
  <si>
    <t xml:space="preserve"> = Barra lavatório = 1 un x 2 (PNE) = 2 un</t>
  </si>
  <si>
    <t xml:space="preserve"> = Barra 800 mm = 3 un x 2 (PNE) = 6 un
* barras p/ bacia sanitária PNE. 03 unid por bacia.</t>
  </si>
  <si>
    <t xml:space="preserve"> = Alarme  = 1 un x 2 (PNE) = 2 un
* Quantidade conforme projeto.</t>
  </si>
  <si>
    <t xml:space="preserve"> = Revestimento porta: 0,90 (C) x 2 (faces) x 2 (pne) = 3,60 m</t>
  </si>
  <si>
    <t xml:space="preserve"> = Placa  = 1 un x 2 (PNE) = 2 un</t>
  </si>
  <si>
    <t xml:space="preserve"> = Estrutura cobertura 
Total = 165,00 m² 
Área levantada no CAD</t>
  </si>
  <si>
    <t xml:space="preserve"> = Telha de barro
Total = 165,00 m² 
Área levantada no CAD</t>
  </si>
  <si>
    <t xml:space="preserve"> = Cumeeira  = 3,38 m
Comprimento levantado no CAD</t>
  </si>
  <si>
    <t xml:space="preserve"> = Espigão = 5,89 (C) * 4 (un) = 23,56 m
                   3,65 (C) * 4 (un) = 14,60 m
Total: 38,16 m</t>
  </si>
  <si>
    <t xml:space="preserve"> = Banco de madeira - Regularização e compactação
Total = 0,90 m² (A) x 5,00 bancos = 4,50 m² 
Quantidade levantada no CAD</t>
  </si>
  <si>
    <t xml:space="preserve"> = Banco de madeira - Lastro 5cm 
Total = 0,90 m² (A) x 5,00 bancos = 4,50 m² x 0,05 m = 0,23 m³
Quantidade levantada no CAD</t>
  </si>
  <si>
    <t xml:space="preserve"> = Banco de madeira - Concreto da base 
Total = 0,07 m² (área seção) x 2,00 m (C) x 5,00 bancos = 0,70 m³ 
Quantidade levantada no CAD</t>
  </si>
  <si>
    <t xml:space="preserve"> = Banco de madeira - Armação tipo gaiola e cobrimento de 5 cm
Peso específico Ø10mm: 0,617 kg/m
Comprimento barra (transversal): 1,08 m x 8 barras  = 8,64 m
Comprimento barra (longitudinal): 4,00 m x 4,00 barras  = 16,00 m
Total = 24,64 m x 0,617 kg/m x 5 bancos = 76,01 kg</t>
  </si>
  <si>
    <t xml:space="preserve"> = Banco de madeira 
Total = 1,65 m² (A) x 5,00 bancos = 8,25 m²
* Considerado o assento e o encosto em madeira. </t>
  </si>
  <si>
    <t xml:space="preserve"> = Abertura de caixa
Total = 15,12 m²
* Área levantada no CAD</t>
  </si>
  <si>
    <t xml:space="preserve"> = Lastro de pedra britada
Total = 15,12 m² x 0,05 m = 0,76 m³
* Área levantada no CAD</t>
  </si>
  <si>
    <t xml:space="preserve"> = Lona plástica
Total = 15,12 m²
* Área levantada no CAD</t>
  </si>
  <si>
    <t xml:space="preserve"> = Armadura em tela soldada de aço
Peso específico: 3,11 kg/m
Total = 15,12 m² x 3,11 kg/m² = 47,02 kg
* Área levantada no CAD</t>
  </si>
  <si>
    <t xml:space="preserve"> = Concreto usinado
Total = 15,12 m² x 0,20 m (h média) = 3,02 m³
* Área levantada no CAD</t>
  </si>
  <si>
    <t xml:space="preserve"> = Concreto usinado
Total = 11,35 m² x 0,20 m (h média) = 3,02 m³
* Área levantada no CAD</t>
  </si>
  <si>
    <t xml:space="preserve"> = Regularização de piso com nata de cimento e bianco
Total = 15,12 m²
* Área levantada no CAD</t>
  </si>
  <si>
    <t xml:space="preserve"> = Regularização e compactação
Total = 33,10 m²
* Área levantada no CAD</t>
  </si>
  <si>
    <t xml:space="preserve"> = Lastro de concreto impermeabilizado
Total = 33,10 m² x 0,05 m (esp) = 1,66 m³
* Área levantada no CAD</t>
  </si>
  <si>
    <t xml:space="preserve"> = Piso com requadro em concreto
Total = 33,10 m² x 0,07 m (esp) = 2,32 m³
* Área levantada no CAD</t>
  </si>
  <si>
    <t xml:space="preserve"> = Alvenaria de bloco de concreto estrutural
Total = 97,30 m (C) x 0,60 m (H) = 58,38 m²
* Área levantada no CAD</t>
  </si>
  <si>
    <t xml:space="preserve"> = Argamassa Graute
Pilares = 37 un (furos) x 0,60 m (H) x 0,019790 m³/m = 0,44 m³
Grautes horizontais = 2 un (grautes) x 97,30 m (C) x 0,017064 m³/m = 3,32 m³
Total = 0,44 m³ + 3,32 m³ = 3,76 m³
* Coeficiente graute vertical: 0,019790 m³/m
* Coeficiente graute horizontal: 0,017064 m³/m</t>
  </si>
  <si>
    <t xml:space="preserve"> = Armadura em barra de aço
Pilares: 37 un x 2 barras x 0,60 m (H) x 0,963 kg/m = 42,76 kg
Grautes horizontais: 97,30 m (C) x 2 barras x 0,963 kg/m = 187,40 kg
Total = 42,76 kg + 187,40 kg = 230,16 kg
* Peso específico Ø12,5mm: 0,963 kg/m
</t>
  </si>
  <si>
    <t xml:space="preserve"> = Impermeabilização em argamassa polimérica - Face Interna
Total = 1,65 m (P) x 48,66 m (C) = 80,29 m²
* Área levantada no CAD</t>
  </si>
  <si>
    <t xml:space="preserve"> = Chapisco - Face Externa
Total = 97,30 m (C) x 0,80 m (H) = 77,84 m²
* Área levantada no CAD</t>
  </si>
  <si>
    <t xml:space="preserve"> = Emboço - Face Externa
Total = 97,30 m (C) x 0,80 m (H) = 77,84 m²
* Área levantada no CAD</t>
  </si>
  <si>
    <t xml:space="preserve"> = Pintura - Face Externa
Total = 97,30 m (C) x 0,80 m (H) = 77,84 m²
* Área levantada no CAD</t>
  </si>
  <si>
    <t xml:space="preserve"> = Reaterro manual
Total = 0,22 m² (área seção) x 48,66 m (C) = 10,71 m³
* Área levantada no CAD</t>
  </si>
  <si>
    <t xml:space="preserve"> = Plantio de grama esmeralda
Total = 20,56 m²
* Área levantada no CAD</t>
  </si>
  <si>
    <t xml:space="preserve"> = Arbusto Azaléa
Total = 51,00 unid.
* Área levantada no CAD</t>
  </si>
  <si>
    <t xml:space="preserve"> = Tubo de PVC DN= 20 mm - Água Fria
Tubulação horizontal: 4,50 m 
Tubulação descida (estimado): 7,00 
Total = 4,50 m + 7,00 m = 11,50 m</t>
  </si>
  <si>
    <t xml:space="preserve"> = Registro de gaveta 
Total = 3 un
Quantidade levantada no CAD</t>
  </si>
  <si>
    <t xml:space="preserve"> = Reservatório de 1.000 litros
Total = 1 un
Quantidade levantada no CAD</t>
  </si>
  <si>
    <t xml:space="preserve"> = Válvula
Total = 1 un
Quantidade levantada no CAD</t>
  </si>
  <si>
    <t xml:space="preserve"> = Torneira de boia
Total = 1 un
Quantidade levantada no CAD</t>
  </si>
  <si>
    <t xml:space="preserve"> = Canaleta = 7,40 m
* comprimento levantado no CAD.</t>
  </si>
  <si>
    <t xml:space="preserve"> = Grelha = 7,40 m
* comprimento levantado no CAD.</t>
  </si>
  <si>
    <t xml:space="preserve"> = Tubo 75 mm = 25,00 m
* comprimento estimada para encaminhamento da água pluvial.</t>
  </si>
  <si>
    <t xml:space="preserve"> = Tubo de Esgoto PVC DN = 50mm - Esgoto
Tubulação horizontal: 5,00 m
Tubulação vertical (estimado): 3,80 m
Total = 5,00 m + 3,80 m = 8,80 m</t>
  </si>
  <si>
    <t xml:space="preserve"> = Tubo de Esgoto PVC DN = 100mm - Esgoto
Tubulação horizontal: 14,50 m
Tubulação vertical (estimado): 6,40 m
Total = 14,50 m + 6,40 m = 20,90 m</t>
  </si>
  <si>
    <t xml:space="preserve"> = Caixa Sifonada
Total = 3 un
Quantidade levantada no CAD</t>
  </si>
  <si>
    <t xml:space="preserve"> = Caixa de Gordura
Total = 1 un
Quantidade levantada no CAD</t>
  </si>
  <si>
    <t xml:space="preserve"> = Caixa Esgoto
Total = 1 un
Quantidade levantada no CAD</t>
  </si>
  <si>
    <t xml:space="preserve"> = Entrada aérea de energia 
Total = 1 unid
Incluso: alça, eletroduto galvanizado, caixa, disjuntor de entrada e aterramento
Quantidade levantada no CAD</t>
  </si>
  <si>
    <t xml:space="preserve"> = Vala técnica para a passagem de eletroduto, vala técnica 40 x 91 cm
Eletroduto (Ø 1 1/4") = 418,91 m (C)
Eletroduto (Ø 1 1/2") = 8,03 m (C) 
Eletroduto (Ø 2") = 204,06 m (C) 
Eletroduto (Ø 3") = 230,82 m (C)
Total = 0,40 m (larg) x 0,91 m (alt) x 861,82 m = 313,70 m³
Comprimento levantado na lista de materiais do Qi Builder anexado no CAD</t>
  </si>
  <si>
    <t xml:space="preserve"> = Vol reaterro = vol escavado - vol preenchido
Eletroduto (Ø 1 1/4") = 3,14 x 0,016² m x 418,91 m (C) = 0,34 m³
Eletroduto (Ø 1 1/2") = 3,14 x 0,020² m x 8,03 m (C) = 0,01 m³
Eletroduto (Ø 2") = 3,14 x 0,025² m x 204,06 m (C) = 0,40 m³
Eletroduto (Ø 3") = 3,14 x 0,0375² m x 230,82 m (C) = 1,02 m³
Vol preenchido total = 0,34 m³ + 0,01 m³ + 0,40 m³ + 1,02 m³ = 1,77 m³
Total = 313,70 m³ - 1,77 m³ = 311,93 m³
Comprimento levantado na lista de materiais do Qi Builder anexado no CAD</t>
  </si>
  <si>
    <t xml:space="preserve"> = Vol transportado = vol preenchido + 30% empolamento
Total = 1,77 m³ + 30% empolamento = 2,30 m³</t>
  </si>
  <si>
    <t xml:space="preserve"> = Eletroduto Ø 1" = 39,95 m
Comprimento levantado na lista de materiais do Qi Builder anexado no CAD</t>
  </si>
  <si>
    <t xml:space="preserve"> = Eletroduto Ø3/4"
Total = 51,13 m
Comprimento levantado na lista de materiais do Qi Builder anexado no CAD</t>
  </si>
  <si>
    <t xml:space="preserve"> = Eletroduto Ø1 1/4"
Total = 418,91 m
Comprimento levantado na lista de materiais do Qi Builder anexado no CAD</t>
  </si>
  <si>
    <t xml:space="preserve"> = Eletroduto Ø1 1/2"
Total = 8,03 m
Comprimento levantado na lista de materiais do Qi Builder anexado no CAD</t>
  </si>
  <si>
    <t xml:space="preserve"> = Eletroduto Ø2"
Total = 204,06 m
Comprimento levantado na lista de materiais do Qi Builder anexado no CAD</t>
  </si>
  <si>
    <t xml:space="preserve"> = Eletroduto Ø3"
Total = 230,82 m
Comprimento levantado na lista de materiais do Qi Builder anexado no CAD</t>
  </si>
  <si>
    <t xml:space="preserve"> = Eletroduto metálico 3/4 = 52,80 m
Comprimento levantado na lista de materiais do Qi Builder anexado no CAD</t>
  </si>
  <si>
    <t xml:space="preserve"> = Eletrocalha perfurada
Total = 66,08 m
Comprimento levantado na lista de materiais do Qi Builder anexado no CAD</t>
  </si>
  <si>
    <t xml:space="preserve"> = Cabo de cobre flexível de 1,5 mm²
Total = 1656,40 m
Comprimento levantado na lista de materiais do Qi Builder anexado no CAD</t>
  </si>
  <si>
    <t xml:space="preserve"> = Cabo de cobre flexível de 2,5 mm²
Total = 2581,41 m
Comprimento levantado na lista de materiais do Qi Builder anexado no CAD</t>
  </si>
  <si>
    <t xml:space="preserve"> = Cabo de cobre flexível de 4 mm²
Total = 222,88 m
Comprimento levantado na lista de materiais do Qi Builder anexado no CAD</t>
  </si>
  <si>
    <t xml:space="preserve"> = Cabo de cobre flexível de 16 mm²
Total = 1128,64 m
Comprimento levantado na lista de materiais do Qi Builder anexado no CAD</t>
  </si>
  <si>
    <t xml:space="preserve"> = Cabo de cobre flexível de 16 mm²
Total = 246,50 m
Comprimento levantado na lista de materiais do Qi Builder anexado no CAD</t>
  </si>
  <si>
    <t xml:space="preserve"> = Cabo de cobre flexível de 35 mm²
Total = 2110,05 m
Comprimento levantado na lista de materiais do Qi Builder anexado no CAD</t>
  </si>
  <si>
    <t xml:space="preserve"> = Cabo de cobre flexível de 50 mm²
Total = 985,98 m
Comprimento levantado na lista de materiais do Qi Builder anexado no CAD</t>
  </si>
  <si>
    <t xml:space="preserve"> = Cabo de cobre flexível de 95 mm²
Total = 9,41 m
Comprimento levantado na lista de materiais do Qi Builder anexado no CAD</t>
  </si>
  <si>
    <t xml:space="preserve"> = Cabo de cobre flexível de 150 mm²
Total = 37,65 m
Comprimento levantado na lista de materiais do Qi Builder anexado no CAD</t>
  </si>
  <si>
    <t xml:space="preserve"> = Caixa pvc 4´ x 2´
Total = 115 un
Quantidade levantada na lista de materiais do Qi Builder anexado no CAD</t>
  </si>
  <si>
    <t xml:space="preserve"> = Caixa pvc octogonal 3´ x 3´
Total = 110 un
Quantidade levantada na lista de materiais do Qi Builder anexado no CAD</t>
  </si>
  <si>
    <t xml:space="preserve"> = Interruptor 1 tecla
Total = 28 un
Quantidade levantada na lista de materiais do Qi Builder anexado no CAD</t>
  </si>
  <si>
    <t xml:space="preserve"> = Interruptor 2 tecla
Total = 3 un
Quantidade levantada na lista de materiais do Qi Builder anexado no CAD</t>
  </si>
  <si>
    <t xml:space="preserve"> = Tomada 10 A
Total = 58 un
Quantidade levantada na lista de materiais do Qi Builder anexado no CAD</t>
  </si>
  <si>
    <t xml:space="preserve"> = Tomada 10 A (2)
Total = 2 un
Quantidade levantada na lista de materiais do Qi Builder anexado no CAD</t>
  </si>
  <si>
    <t xml:space="preserve"> = Quadro de distribuição de 24 DIN
Total = 2 un
Quantidade levantada na lista de materiais do Qi Builder anexado no CA</t>
  </si>
  <si>
    <t xml:space="preserve"> = Quadro de distribuição de 30 DIN
Total = 1 un
Quantidade levantada na lista de materiais do Qi Builder anexado no CA</t>
  </si>
  <si>
    <t xml:space="preserve"> = Quadro de distribuição de 42 DIN
Total = 2 un
Quantidade levantada na lista de materiais do Qi Builder anexado no CA</t>
  </si>
  <si>
    <t xml:space="preserve"> = Quadro de distribuição de 50 DIN
Total = 1 un
Quantidade levantada na lista de materiais do Qi Builder anexado no CA</t>
  </si>
  <si>
    <t xml:space="preserve"> = Disjuntor bipolar 
10 A: 25 un
Quantidade levantada na lista de materiais do Qi Builder anexado no CAD</t>
  </si>
  <si>
    <t xml:space="preserve"> = Disjuntor tripolar 
10 A: 1 un
16 A: 2 un
32 A: 1 un
40 A: 2 un
Total = 6 un
Quantidade levantada na lista de materiais do Qi Builder anexado no CAD</t>
  </si>
  <si>
    <t xml:space="preserve"> = Disjuntor tripolar 
90 A: 1 un
Quantidade levantada na lista de materiais do Qi Builder anexado no CAD</t>
  </si>
  <si>
    <t xml:space="preserve"> = Supressor de surto monofásico
Total = 24 un
Quantidade levantada na lista de materiais do Qi Builder anexado no CAD</t>
  </si>
  <si>
    <t xml:space="preserve"> = DR = 13 un
Quantidade levantada na lista de materiais do Qi Builder anexado no CAD</t>
  </si>
  <si>
    <t xml:space="preserve"> = Caixa de passagem em alvenaria
Total = 23 un
Quantidade levantada na lista de materiais do Qi Builder anexado no CAD</t>
  </si>
  <si>
    <t xml:space="preserve"> = Caixa passagem metálica = 11 un
Quantidade levantada na lista de materiais do Qi Builder anexado no CAD</t>
  </si>
  <si>
    <t xml:space="preserve"> = Luminária Ledvance Highbay 120W
Total = 6 un
* Quantidade levantada na lista de materiais do Qi Builder anexado no CAD</t>
  </si>
  <si>
    <t xml:space="preserve"> = Lâmpada LED E-27
Total = 52 un
* Quantidade levantada na lista de materiais do Qi Builder anexado no CAD</t>
  </si>
  <si>
    <t xml:space="preserve"> = Luminária Tipo Plafon
Total = 51 un
* Quantidade levantada na lista de materiais do Qi Builder anexado no CAD</t>
  </si>
  <si>
    <t xml:space="preserve"> = Luminária tubular LED
Total = 14 un
* Quantidade levantada na lista de materiais do Qi Builder anexado no CAD</t>
  </si>
  <si>
    <t>REFORMA PARQUE ECOLÓGICO CORNÉLIO PIRES-ETAPA 01</t>
  </si>
  <si>
    <t>ESTR. MUN. ABÍLIO BERTOLA, TIETÊ - SP, 18530-000</t>
  </si>
  <si>
    <t>REVISÃO 01</t>
  </si>
  <si>
    <t>28027230220334724</t>
  </si>
  <si>
    <t>05/2022</t>
  </si>
  <si>
    <t>01/2022</t>
  </si>
  <si>
    <t>Composição</t>
  </si>
  <si>
    <t>Código</t>
  </si>
  <si>
    <t>Banco</t>
  </si>
  <si>
    <t>Descrição</t>
  </si>
  <si>
    <t>Tipo</t>
  </si>
  <si>
    <t>Und</t>
  </si>
  <si>
    <t>Quant.</t>
  </si>
  <si>
    <t>Valor Unit</t>
  </si>
  <si>
    <t>Total</t>
  </si>
  <si>
    <t>PAVI - PAVIMENTAÇÃO</t>
  </si>
  <si>
    <t>Insumo</t>
  </si>
  <si>
    <t xml:space="preserve"> B.05.000.020524 </t>
  </si>
  <si>
    <t>Pó de pedra</t>
  </si>
  <si>
    <t>Material</t>
  </si>
  <si>
    <t xml:space="preserve"> S.01.000.080102 </t>
  </si>
  <si>
    <t>Caminhão com irrigadeira e autobomba, capacidade mínima de 6.000 litros - COND.D</t>
  </si>
  <si>
    <t>H</t>
  </si>
  <si>
    <t xml:space="preserve"> S.01.000.080334 </t>
  </si>
  <si>
    <t>Placa vibratória impacto de 1.700 kg, com motor diesel, ou gasolina, ou elétrico, ref. Placa Vibratoria Dynapac CM13 da Flygt do Brasil ou equivalente</t>
  </si>
  <si>
    <t>MO sem LS =&gt;</t>
  </si>
  <si>
    <t>LS =&gt;</t>
  </si>
  <si>
    <t>MO com LS =&gt;</t>
  </si>
  <si>
    <t>Valor do BDI =&gt;</t>
  </si>
  <si>
    <t>Valor com BDI =&gt;</t>
  </si>
  <si>
    <t>URBA - URBANIZAÇÃO</t>
  </si>
  <si>
    <t xml:space="preserve"> B.01.000.010112 </t>
  </si>
  <si>
    <t>Ajudante de carpinteiro</t>
  </si>
  <si>
    <t>Mão de Obra</t>
  </si>
  <si>
    <t xml:space="preserve"> B.01.000.010141 </t>
  </si>
  <si>
    <t>Ajudante de pintor</t>
  </si>
  <si>
    <t xml:space="preserve"> B.01.000.010140 </t>
  </si>
  <si>
    <t>Pintor</t>
  </si>
  <si>
    <t xml:space="preserve"> B.01.000.010111 </t>
  </si>
  <si>
    <t>Carpinteiro</t>
  </si>
  <si>
    <t xml:space="preserve"> J.02.000.037539 </t>
  </si>
  <si>
    <t>Verniz fungicida Stain, para madeiras; ref. Osmocolor Montana / Verniz Satin Suvinil ou equivalente</t>
  </si>
  <si>
    <t xml:space="preserve"> J.01.000.038014 </t>
  </si>
  <si>
    <t>Lixa massa/madeira uso geral Norton, Alcar ou equivalente (médias)</t>
  </si>
  <si>
    <t xml:space="preserve"> S.04.000.021028 </t>
  </si>
  <si>
    <t>Madeira serrada G1-C6</t>
  </si>
  <si>
    <t xml:space="preserve"> S.05.000.026515 </t>
  </si>
  <si>
    <t>Parafuso auto-atarraxante com cabeça panela e bucha de nylon S-8</t>
  </si>
  <si>
    <t>ASTU - ASSENTAMENTO DE TUBOS E PECAS</t>
  </si>
  <si>
    <t xml:space="preserve"> B.01.000.010139 </t>
  </si>
  <si>
    <t>Pedreiro</t>
  </si>
  <si>
    <t xml:space="preserve"> 00013279 </t>
  </si>
  <si>
    <t>CHUMBADOR DE ACO TIPO PARABOLT, * 5/8" X 200* MM,  COM PORCA E ARRUELA</t>
  </si>
  <si>
    <t>REVE - REVESTIMENTO E TRATAMENTO DE SUPERFÍCIES</t>
  </si>
  <si>
    <t xml:space="preserve"> B.01.000.010146 </t>
  </si>
  <si>
    <t>Servente</t>
  </si>
  <si>
    <t>CHURRASQUEIRA PRÉ MOLDADA DE CONCRETO</t>
  </si>
  <si>
    <t>Equipamento</t>
  </si>
  <si>
    <t>INEL - INSTALAÇÃO ELÉTRICA/ELETRIFICAÇÃO E ILUMINAÇÃO EXTERNA</t>
  </si>
  <si>
    <t xml:space="preserve"> B.01.000.010115 </t>
  </si>
  <si>
    <t>Eletricista</t>
  </si>
  <si>
    <t xml:space="preserve"> B.01.000.010116 </t>
  </si>
  <si>
    <t>Ajudante eletricista</t>
  </si>
  <si>
    <t>LUMINÁRIA LEDVANCE HIGHBAY 120W</t>
  </si>
  <si>
    <t xml:space="preserve"> CPU-01</t>
  </si>
  <si>
    <t xml:space="preserve"> CPU-02</t>
  </si>
  <si>
    <t xml:space="preserve"> CPU-03</t>
  </si>
  <si>
    <t xml:space="preserve"> CPU-04</t>
  </si>
  <si>
    <t xml:space="preserve"> CPU-05</t>
  </si>
  <si>
    <t>LUMINÁRIA LEDVANCE HIGHBAY
120W</t>
  </si>
  <si>
    <t>03.007.331/0001-41</t>
  </si>
  <si>
    <t>47.960.950/1088-36</t>
  </si>
  <si>
    <t>00.776.574/0006-60</t>
  </si>
  <si>
    <t>MERCADO LIVRE</t>
  </si>
  <si>
    <t>MAGAZINE LUIZA</t>
  </si>
  <si>
    <t>SHOPTIME</t>
  </si>
  <si>
    <t>COT-02</t>
  </si>
  <si>
    <t>CHURRASQUEIRA PRÉ-MOLDADA DE CONCRETO</t>
  </si>
  <si>
    <t>01.438.784/0048-60</t>
  </si>
  <si>
    <t>19.412.512/0001-93</t>
  </si>
  <si>
    <t>16.585.185/0001-83</t>
  </si>
  <si>
    <t>LEROY MERLIN</t>
  </si>
  <si>
    <t>ORUBY COMERCIO E SERVICOS DIGITAIS LTDA</t>
  </si>
  <si>
    <t>VIA BRASIL CASA &amp; CONSTRUÇÃO</t>
  </si>
  <si>
    <t>Cotação</t>
  </si>
  <si>
    <t xml:space="preserve"> COT-01</t>
  </si>
  <si>
    <t xml:space="preserve"> COT-02</t>
  </si>
  <si>
    <t>TABELA REFERENCIAL: CDHU 186 - VIGÊNCIA: 05/2022 - SEM DESONERAÇÃO; SINAPI - 05/2022 - SEM DESONERAÇÃO; SIURB / SIURB INFRA - 01/2022 - SEM DESONERAÇÃO.</t>
  </si>
  <si>
    <t xml:space="preserve"> = Revestimento: 13,10 m²
Lateral = 13,10 m (C) x 0,50 (H) * 2 (faces) = 13,10 m²
Medidas levantadas no CAD
* Deverá ser executado o revestimento em pedra, de acordo com o padrão existente.</t>
  </si>
  <si>
    <t xml:space="preserve"> = Portões: 12,25 + 3,68 = 15,93 m²
PG01: 12,25 m²
PG02: 1,75 (L) * 2,10 (H) = 3,68 m²
* área PG01 levantada no CAD.
* Deverá ser instalado o portão, de acordo com o padrão existente.</t>
  </si>
  <si>
    <t xml:space="preserve"> = Gradil: 28,16 m²
Área: 13,10 (L) * 2,15 (H) = 28,16 m²
* gradil sobre a mureta.
* Deverá ser instalado o gradil, de acordo com o padrão existente.</t>
  </si>
  <si>
    <r>
      <t xml:space="preserve">Nome: </t>
    </r>
    <r>
      <rPr>
        <sz val="10"/>
        <rFont val="Calibri"/>
        <family val="2"/>
        <scheme val="minor"/>
      </rPr>
      <t>ÁLVARO FLORIAM GEBRAIEL BELLAZ</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</si>
</sst>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R$&quot;\ * #,##0.00_-;\-&quot;R$&quot;\ * #,##0.00_-;_-&quot;R$&quot;\ * &quot;-&quot;??_-;_-@_-"/>
    <numFmt numFmtId="164" formatCode="#,##0.00\ %"/>
    <numFmt numFmtId="165" formatCode="_(&quot;R$ &quot;* #,##0.00_);_(&quot;R$ &quot;* \(#,##0.00\);_(&quot;R$ &quot;* \-??_);_(@_)"/>
    <numFmt numFmtId="166" formatCode="General;General"/>
    <numFmt numFmtId="167" formatCode="[$-F800]dddd\,\ mmmm\ dd\,\ yyyy"/>
    <numFmt numFmtId="168" formatCode="dd&quot; de &quot;mmmm&quot; de &quot;yyyy"/>
    <numFmt numFmtId="169" formatCode="0.0%"/>
    <numFmt numFmtId="170" formatCode="_(* #,##0.00_);_(* \(#,##0.00\);_(* &quot;-&quot;??_);_(@_)"/>
    <numFmt numFmtId="171" formatCode="_(* #,##0_);_(* \(#,##0\);_(* &quot;-&quot;??_);_(@_)"/>
    <numFmt numFmtId="172" formatCode="#,##0.0000000"/>
    <numFmt numFmtId="173" formatCode="[$-416]mmmm\-yy;@"/>
  </numFmts>
  <fonts count="79" x14ac:knownFonts="1">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1"/>
    </font>
    <font>
      <b/>
      <sz val="10"/>
      <name val="Arial"/>
      <family val="1"/>
    </font>
    <font>
      <sz val="11"/>
      <name val="Arial"/>
      <family val="1"/>
    </font>
    <font>
      <b/>
      <sz val="10"/>
      <name val="Calibri"/>
      <family val="2"/>
      <scheme val="minor"/>
    </font>
    <font>
      <sz val="10"/>
      <name val="Calibri"/>
      <family val="2"/>
      <scheme val="minor"/>
    </font>
    <font>
      <sz val="10"/>
      <color theme="0" tint="-0.249977111117893"/>
      <name val="Calibri"/>
      <family val="2"/>
      <scheme val="minor"/>
    </font>
    <font>
      <b/>
      <sz val="9"/>
      <name val="Calibri"/>
      <family val="2"/>
      <scheme val="minor"/>
    </font>
    <font>
      <b/>
      <sz val="10"/>
      <color rgb="FF000000"/>
      <name val="Calibri"/>
      <family val="2"/>
      <scheme val="minor"/>
    </font>
    <font>
      <sz val="10"/>
      <color rgb="FF000000"/>
      <name val="Calibri"/>
      <family val="2"/>
      <scheme val="minor"/>
    </font>
    <font>
      <sz val="10"/>
      <name val="Arial"/>
      <family val="2"/>
    </font>
    <font>
      <sz val="9"/>
      <name val="Arial"/>
      <family val="2"/>
    </font>
    <font>
      <b/>
      <sz val="10"/>
      <name val="Arial"/>
      <family val="2"/>
    </font>
    <font>
      <sz val="11"/>
      <name val="Arial"/>
      <family val="2"/>
    </font>
    <font>
      <sz val="10"/>
      <color theme="1"/>
      <name val="Calibri"/>
      <family val="2"/>
      <scheme val="minor"/>
    </font>
    <font>
      <b/>
      <sz val="10"/>
      <color theme="1"/>
      <name val="Calibri"/>
      <family val="2"/>
      <scheme val="minor"/>
    </font>
    <font>
      <b/>
      <sz val="12"/>
      <color rgb="FF000000"/>
      <name val="Calibri"/>
      <family val="2"/>
      <scheme val="minor"/>
    </font>
    <font>
      <b/>
      <sz val="12"/>
      <name val="Calibri"/>
      <family val="2"/>
      <scheme val="minor"/>
    </font>
    <font>
      <b/>
      <sz val="11"/>
      <name val="Calibri"/>
      <family val="2"/>
      <scheme val="minor"/>
    </font>
    <font>
      <b/>
      <sz val="14"/>
      <name val="Calibri"/>
      <family val="2"/>
      <scheme val="minor"/>
    </font>
    <font>
      <sz val="9"/>
      <name val="Calibri"/>
      <family val="2"/>
      <scheme val="minor"/>
    </font>
    <font>
      <sz val="11"/>
      <name val="Calibri"/>
      <family val="2"/>
      <scheme val="minor"/>
    </font>
    <font>
      <b/>
      <sz val="12"/>
      <color indexed="10"/>
      <name val="Calibri"/>
      <family val="2"/>
      <scheme val="minor"/>
    </font>
    <font>
      <sz val="10"/>
      <color indexed="10"/>
      <name val="Calibri"/>
      <family val="2"/>
      <scheme val="minor"/>
    </font>
    <font>
      <i/>
      <sz val="12"/>
      <name val="Calibri"/>
      <family val="2"/>
      <scheme val="minor"/>
    </font>
    <font>
      <i/>
      <u/>
      <sz val="12"/>
      <name val="Calibri"/>
      <family val="2"/>
      <scheme val="minor"/>
    </font>
    <font>
      <u/>
      <sz val="10"/>
      <name val="Calibri"/>
      <family val="2"/>
      <scheme val="minor"/>
    </font>
    <font>
      <b/>
      <sz val="12"/>
      <color theme="1"/>
      <name val="Calibri"/>
      <family val="2"/>
      <scheme val="minor"/>
    </font>
    <font>
      <b/>
      <sz val="9"/>
      <color rgb="FF000000"/>
      <name val="Calibri"/>
      <family val="2"/>
      <scheme val="minor"/>
    </font>
    <font>
      <sz val="9"/>
      <color rgb="FF000000"/>
      <name val="Calibri"/>
      <family val="2"/>
      <scheme val="minor"/>
    </font>
    <font>
      <sz val="8"/>
      <name val="Arial"/>
      <family val="1"/>
    </font>
    <font>
      <sz val="10"/>
      <color theme="1"/>
      <name val="Calibri"/>
      <family val="2"/>
    </font>
    <font>
      <sz val="10"/>
      <color rgb="FFFF5050"/>
      <name val="Calibri"/>
      <family val="2"/>
    </font>
    <font>
      <b/>
      <sz val="10"/>
      <color theme="0"/>
      <name val="Arial"/>
      <family val="1"/>
    </font>
    <font>
      <sz val="10"/>
      <color rgb="FF000000"/>
      <name val="Calibri Light"/>
      <family val="2"/>
      <scheme val="major"/>
    </font>
    <font>
      <sz val="3"/>
      <name val="Arial"/>
      <family val="1"/>
    </font>
    <font>
      <b/>
      <sz val="3"/>
      <color rgb="FF000000"/>
      <name val="Calibri"/>
      <family val="2"/>
      <scheme val="minor"/>
    </font>
    <font>
      <b/>
      <sz val="3"/>
      <color theme="0"/>
      <name val="Calibri"/>
      <family val="2"/>
      <scheme val="minor"/>
    </font>
    <font>
      <sz val="3"/>
      <color rgb="FF009999"/>
      <name val="Calibri"/>
      <family val="2"/>
    </font>
    <font>
      <sz val="8"/>
      <name val="Arial"/>
      <family val="2"/>
    </font>
    <font>
      <sz val="8"/>
      <name val="Calibri"/>
      <family val="2"/>
      <scheme val="minor"/>
    </font>
    <font>
      <b/>
      <sz val="5"/>
      <color theme="0"/>
      <name val="Arial"/>
      <family val="1"/>
    </font>
    <font>
      <sz val="5"/>
      <name val="Arial"/>
      <family val="1"/>
    </font>
    <font>
      <sz val="5"/>
      <color theme="0" tint="-0.249977111117893"/>
      <name val="Calibri"/>
      <family val="2"/>
      <scheme val="minor"/>
    </font>
    <font>
      <sz val="5"/>
      <name val="Calibri"/>
      <family val="2"/>
      <scheme val="minor"/>
    </font>
    <font>
      <b/>
      <sz val="10"/>
      <color theme="0" tint="-0.249977111117893"/>
      <name val="Arial"/>
      <family val="1"/>
    </font>
    <font>
      <b/>
      <sz val="11"/>
      <color theme="1"/>
      <name val="Calibri"/>
      <family val="2"/>
      <scheme val="minor"/>
    </font>
    <font>
      <sz val="10"/>
      <name val="Calibri"/>
      <family val="2"/>
    </font>
    <font>
      <b/>
      <sz val="11"/>
      <color rgb="FF0000FF"/>
      <name val="Calibri"/>
      <family val="2"/>
      <scheme val="minor"/>
    </font>
    <font>
      <b/>
      <sz val="11"/>
      <name val="Arial"/>
      <family val="2"/>
    </font>
    <font>
      <b/>
      <sz val="11"/>
      <color rgb="FF008000"/>
      <name val="Arial"/>
      <family val="2"/>
    </font>
    <font>
      <b/>
      <sz val="8"/>
      <name val="Arial"/>
      <family val="2"/>
    </font>
    <font>
      <b/>
      <sz val="8"/>
      <name val="Calibri"/>
      <family val="2"/>
      <scheme val="minor"/>
    </font>
    <font>
      <b/>
      <sz val="8"/>
      <name val="Calibri"/>
      <family val="2"/>
    </font>
    <font>
      <sz val="11"/>
      <color theme="1"/>
      <name val="Arial"/>
      <family val="2"/>
    </font>
    <font>
      <b/>
      <sz val="10"/>
      <color theme="1"/>
      <name val="Arial"/>
      <family val="2"/>
    </font>
    <font>
      <b/>
      <i/>
      <sz val="8"/>
      <name val="Arial"/>
      <family val="2"/>
    </font>
    <font>
      <b/>
      <i/>
      <sz val="11"/>
      <color theme="1"/>
      <name val="Arial"/>
      <family val="2"/>
    </font>
    <font>
      <sz val="1"/>
      <color rgb="FF000000"/>
      <name val="Calibri"/>
      <family val="2"/>
      <scheme val="minor"/>
    </font>
    <font>
      <sz val="1"/>
      <color theme="0" tint="-0.249977111117893"/>
      <name val="Calibri"/>
      <family val="2"/>
      <scheme val="minor"/>
    </font>
    <font>
      <sz val="1"/>
      <name val="Calibri"/>
      <family val="2"/>
      <scheme val="minor"/>
    </font>
    <font>
      <sz val="1"/>
      <color theme="1"/>
      <name val="Calibri"/>
      <family val="2"/>
      <scheme val="minor"/>
    </font>
    <font>
      <sz val="1"/>
      <name val="Calibri"/>
      <family val="2"/>
    </font>
    <font>
      <sz val="12"/>
      <name val="Arial"/>
      <family val="2"/>
    </font>
    <font>
      <sz val="10"/>
      <name val="Courier New"/>
      <family val="3"/>
    </font>
    <font>
      <b/>
      <sz val="9"/>
      <name val="Arial"/>
      <family val="2"/>
    </font>
    <font>
      <b/>
      <i/>
      <sz val="10"/>
      <name val="Arial"/>
      <family val="2"/>
    </font>
    <font>
      <b/>
      <i/>
      <sz val="12"/>
      <name val="Arial"/>
      <family val="2"/>
    </font>
    <font>
      <sz val="10"/>
      <color rgb="FF0000FF"/>
      <name val="Arial"/>
      <family val="2"/>
    </font>
    <font>
      <b/>
      <i/>
      <sz val="8"/>
      <color rgb="FF0000FF"/>
      <name val="Arial"/>
      <family val="2"/>
    </font>
    <font>
      <b/>
      <sz val="10"/>
      <name val="Calibri"/>
      <family val="2"/>
    </font>
    <font>
      <b/>
      <sz val="10"/>
      <color theme="0"/>
      <name val="Calibri"/>
      <family val="2"/>
      <scheme val="minor"/>
    </font>
    <font>
      <b/>
      <sz val="11"/>
      <name val="Arial"/>
      <family val="1"/>
    </font>
    <font>
      <sz val="10"/>
      <color rgb="FF000000"/>
      <name val="Arial"/>
      <family val="1"/>
    </font>
  </fonts>
  <fills count="15">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0" tint="-0.14999847407452621"/>
        <bgColor indexed="64"/>
      </patternFill>
    </fill>
    <fill>
      <patternFill patternType="solid">
        <fgColor indexed="43"/>
        <bgColor indexed="26"/>
      </patternFill>
    </fill>
    <fill>
      <patternFill patternType="solid">
        <fgColor indexed="31"/>
        <bgColor indexed="42"/>
      </patternFill>
    </fill>
    <fill>
      <patternFill patternType="solid">
        <fgColor rgb="FFFFFF99"/>
        <bgColor indexed="64"/>
      </patternFill>
    </fill>
    <fill>
      <patternFill patternType="solid">
        <fgColor rgb="FFFFFF99"/>
        <bgColor indexed="26"/>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indexed="22"/>
        <bgColor indexed="44"/>
      </patternFill>
    </fill>
    <fill>
      <patternFill patternType="solid">
        <fgColor rgb="FFEFEFEF"/>
      </patternFill>
    </fill>
    <fill>
      <patternFill patternType="solid">
        <fgColor theme="0"/>
        <bgColor indexed="4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rgb="FFCCCCCC"/>
      </right>
      <top style="thin">
        <color indexed="64"/>
      </top>
      <bottom style="thin">
        <color rgb="FFCCCCCC"/>
      </bottom>
      <diagonal/>
    </border>
    <border>
      <left style="thin">
        <color rgb="FFCCCCCC"/>
      </left>
      <right style="thin">
        <color rgb="FFCCCCCC"/>
      </right>
      <top style="thin">
        <color indexed="64"/>
      </top>
      <bottom style="thin">
        <color rgb="FFCCCCCC"/>
      </bottom>
      <diagonal/>
    </border>
    <border>
      <left style="thin">
        <color rgb="FFCCCCCC"/>
      </left>
      <right style="thin">
        <color indexed="64"/>
      </right>
      <top style="thin">
        <color indexed="64"/>
      </top>
      <bottom style="thin">
        <color rgb="FFCCCCCC"/>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medium">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theme="0"/>
      </left>
      <right style="hair">
        <color theme="0"/>
      </right>
      <top style="hair">
        <color theme="0"/>
      </top>
      <bottom style="hair">
        <color theme="0"/>
      </bottom>
      <diagonal/>
    </border>
    <border>
      <left/>
      <right/>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s>
  <cellStyleXfs count="13">
    <xf numFmtId="0" fontId="0" fillId="0" borderId="0"/>
    <xf numFmtId="44" fontId="8" fillId="0" borderId="0" applyFont="0" applyFill="0" applyBorder="0" applyAlignment="0" applyProtection="0"/>
    <xf numFmtId="9" fontId="8" fillId="0" borderId="0" applyFont="0" applyFill="0" applyBorder="0" applyAlignment="0" applyProtection="0"/>
    <xf numFmtId="0" fontId="5" fillId="0" borderId="0"/>
    <xf numFmtId="0" fontId="15" fillId="0" borderId="0"/>
    <xf numFmtId="0" fontId="16" fillId="0" borderId="0"/>
    <xf numFmtId="165" fontId="15" fillId="0" borderId="0" applyFill="0" applyBorder="0" applyAlignment="0" applyProtection="0"/>
    <xf numFmtId="0" fontId="15" fillId="0" borderId="0"/>
    <xf numFmtId="0" fontId="3" fillId="0" borderId="0"/>
    <xf numFmtId="0" fontId="8" fillId="0" borderId="0"/>
    <xf numFmtId="0" fontId="15" fillId="0" borderId="0"/>
    <xf numFmtId="0" fontId="2" fillId="0" borderId="0"/>
    <xf numFmtId="170" fontId="15" fillId="0" borderId="0" applyFont="0" applyFill="0" applyBorder="0" applyAlignment="0" applyProtection="0"/>
  </cellStyleXfs>
  <cellXfs count="410">
    <xf numFmtId="0" fontId="0" fillId="0" borderId="0" xfId="0"/>
    <xf numFmtId="0" fontId="6" fillId="2" borderId="0" xfId="0" applyFont="1" applyFill="1" applyAlignment="1">
      <alignment horizontal="center" vertical="top" wrapText="1"/>
    </xf>
    <xf numFmtId="0" fontId="0" fillId="3" borderId="0" xfId="0" applyFill="1"/>
    <xf numFmtId="0" fontId="11" fillId="0" borderId="0" xfId="0" applyFont="1" applyAlignment="1">
      <alignment vertical="top"/>
    </xf>
    <xf numFmtId="0" fontId="10" fillId="0" borderId="0" xfId="0" applyFont="1" applyAlignment="1">
      <alignment vertical="top"/>
    </xf>
    <xf numFmtId="0" fontId="18" fillId="0" borderId="0" xfId="0" applyFont="1"/>
    <xf numFmtId="0" fontId="19" fillId="0" borderId="0" xfId="0" applyFont="1" applyAlignment="1">
      <alignment vertical="top"/>
    </xf>
    <xf numFmtId="4" fontId="11" fillId="0" borderId="0" xfId="0" applyNumberFormat="1" applyFont="1" applyAlignment="1">
      <alignment vertical="top"/>
    </xf>
    <xf numFmtId="0" fontId="10" fillId="3" borderId="0" xfId="0" applyFont="1" applyFill="1" applyAlignment="1">
      <alignment horizontal="left" vertical="top"/>
    </xf>
    <xf numFmtId="0" fontId="19" fillId="3" borderId="0" xfId="0" applyFont="1" applyFill="1" applyAlignment="1">
      <alignment vertical="top"/>
    </xf>
    <xf numFmtId="0" fontId="19" fillId="3" borderId="0" xfId="0" applyFont="1" applyFill="1" applyAlignment="1">
      <alignment horizontal="left" vertical="top"/>
    </xf>
    <xf numFmtId="0" fontId="18" fillId="3" borderId="0" xfId="0" applyFont="1" applyFill="1"/>
    <xf numFmtId="0" fontId="6" fillId="3" borderId="0" xfId="0" applyFont="1" applyFill="1" applyAlignment="1">
      <alignment horizontal="center" vertical="top" wrapText="1"/>
    </xf>
    <xf numFmtId="0" fontId="11" fillId="3" borderId="0" xfId="0" applyFont="1" applyFill="1" applyAlignment="1">
      <alignment vertical="top"/>
    </xf>
    <xf numFmtId="0" fontId="10" fillId="3" borderId="0" xfId="4" applyFont="1" applyFill="1"/>
    <xf numFmtId="0" fontId="9" fillId="3" borderId="0" xfId="0" applyFont="1" applyFill="1" applyAlignment="1">
      <alignment vertical="top" wrapText="1"/>
    </xf>
    <xf numFmtId="10" fontId="37" fillId="3" borderId="0" xfId="2" applyNumberFormat="1" applyFont="1" applyFill="1" applyBorder="1" applyAlignment="1">
      <alignment horizontal="center" vertical="top"/>
    </xf>
    <xf numFmtId="0" fontId="19" fillId="0" borderId="0" xfId="0" applyFont="1" applyAlignment="1">
      <alignment horizontal="left" vertical="top"/>
    </xf>
    <xf numFmtId="0" fontId="0" fillId="3" borderId="0" xfId="0" applyFill="1" applyAlignment="1">
      <alignment horizontal="left"/>
    </xf>
    <xf numFmtId="0" fontId="18" fillId="3" borderId="0" xfId="0" applyFont="1" applyFill="1" applyAlignment="1">
      <alignment horizontal="left"/>
    </xf>
    <xf numFmtId="0" fontId="0" fillId="0" borderId="0" xfId="0" applyAlignment="1">
      <alignment horizontal="left"/>
    </xf>
    <xf numFmtId="49" fontId="13" fillId="3" borderId="0" xfId="0" applyNumberFormat="1" applyFont="1" applyFill="1" applyAlignment="1">
      <alignment horizontal="left" vertical="top"/>
    </xf>
    <xf numFmtId="2" fontId="14" fillId="3" borderId="0" xfId="0" applyNumberFormat="1" applyFont="1" applyFill="1" applyAlignment="1">
      <alignment vertical="top"/>
    </xf>
    <xf numFmtId="49" fontId="13" fillId="3" borderId="0" xfId="0" applyNumberFormat="1" applyFont="1" applyFill="1" applyAlignment="1">
      <alignment vertical="top"/>
    </xf>
    <xf numFmtId="0" fontId="9" fillId="3" borderId="0" xfId="0" applyFont="1" applyFill="1" applyAlignment="1">
      <alignment horizontal="right" vertical="top" wrapText="1"/>
    </xf>
    <xf numFmtId="44" fontId="33" fillId="3" borderId="0" xfId="0" applyNumberFormat="1" applyFont="1" applyFill="1" applyAlignment="1">
      <alignment horizontal="right" vertical="top" wrapText="1"/>
    </xf>
    <xf numFmtId="14" fontId="14" fillId="3" borderId="0" xfId="0" applyNumberFormat="1" applyFont="1" applyFill="1" applyAlignment="1">
      <alignment horizontal="left" vertical="top"/>
    </xf>
    <xf numFmtId="0" fontId="40" fillId="3" borderId="0" xfId="0" applyFont="1" applyFill="1" applyAlignment="1">
      <alignment horizontal="left"/>
    </xf>
    <xf numFmtId="0" fontId="40" fillId="3" borderId="0" xfId="0" applyFont="1" applyFill="1"/>
    <xf numFmtId="0" fontId="40" fillId="0" borderId="0" xfId="0" applyFont="1"/>
    <xf numFmtId="0" fontId="12" fillId="4" borderId="24" xfId="0" applyFont="1" applyFill="1" applyBorder="1" applyAlignment="1">
      <alignment horizontal="center" vertical="center" wrapText="1"/>
    </xf>
    <xf numFmtId="0" fontId="13" fillId="4" borderId="23" xfId="0" applyFont="1" applyFill="1" applyBorder="1" applyAlignment="1">
      <alignment horizontal="left" vertical="top" wrapText="1"/>
    </xf>
    <xf numFmtId="0" fontId="13" fillId="3" borderId="23" xfId="0" applyFont="1" applyFill="1" applyBorder="1" applyAlignment="1">
      <alignment horizontal="left" vertical="center" wrapText="1"/>
    </xf>
    <xf numFmtId="44" fontId="34" fillId="3" borderId="23" xfId="1" applyFont="1" applyFill="1" applyBorder="1" applyAlignment="1">
      <alignment horizontal="right" vertical="top" wrapText="1"/>
    </xf>
    <xf numFmtId="0" fontId="41" fillId="4" borderId="23" xfId="0" applyFont="1" applyFill="1" applyBorder="1" applyAlignment="1">
      <alignment horizontal="left" vertical="center" wrapText="1"/>
    </xf>
    <xf numFmtId="0" fontId="42" fillId="3" borderId="23" xfId="0" applyFont="1" applyFill="1" applyBorder="1" applyAlignment="1">
      <alignment horizontal="left" vertical="center" wrapText="1"/>
    </xf>
    <xf numFmtId="0" fontId="41" fillId="3" borderId="23" xfId="0" applyFont="1" applyFill="1" applyBorder="1" applyAlignment="1">
      <alignment horizontal="right" vertical="top" wrapText="1"/>
    </xf>
    <xf numFmtId="0" fontId="9" fillId="4" borderId="23" xfId="0" applyFont="1" applyFill="1" applyBorder="1" applyAlignment="1">
      <alignment vertical="top" wrapText="1"/>
    </xf>
    <xf numFmtId="0" fontId="9" fillId="4" borderId="22" xfId="0" applyFont="1" applyFill="1" applyBorder="1" applyAlignment="1">
      <alignment horizontal="right" vertical="top" wrapText="1"/>
    </xf>
    <xf numFmtId="44" fontId="33" fillId="4" borderId="23" xfId="0" applyNumberFormat="1" applyFont="1" applyFill="1" applyBorder="1" applyAlignment="1">
      <alignment horizontal="right" vertical="top" wrapText="1"/>
    </xf>
    <xf numFmtId="0" fontId="12" fillId="4" borderId="23" xfId="0" applyFont="1" applyFill="1" applyBorder="1" applyAlignment="1">
      <alignment horizontal="center" vertical="center" wrapText="1"/>
    </xf>
    <xf numFmtId="44" fontId="33" fillId="3" borderId="23" xfId="0" applyNumberFormat="1" applyFont="1" applyFill="1" applyBorder="1" applyAlignment="1">
      <alignment horizontal="center" vertical="top" wrapText="1"/>
    </xf>
    <xf numFmtId="10" fontId="43" fillId="3" borderId="2" xfId="2" applyNumberFormat="1" applyFont="1" applyFill="1" applyBorder="1" applyAlignment="1">
      <alignment horizontal="center" vertical="top"/>
    </xf>
    <xf numFmtId="10" fontId="43" fillId="3" borderId="24" xfId="2" applyNumberFormat="1" applyFont="1" applyFill="1" applyBorder="1" applyAlignment="1">
      <alignment horizontal="center" vertical="top"/>
    </xf>
    <xf numFmtId="0" fontId="12" fillId="4" borderId="15" xfId="0" applyFont="1" applyFill="1" applyBorder="1" applyAlignment="1">
      <alignment horizontal="right" vertical="top" wrapText="1"/>
    </xf>
    <xf numFmtId="10" fontId="25" fillId="3" borderId="16" xfId="2" applyNumberFormat="1" applyFont="1" applyFill="1" applyBorder="1" applyAlignment="1">
      <alignment horizontal="right" vertical="top" wrapText="1"/>
    </xf>
    <xf numFmtId="44" fontId="25" fillId="3" borderId="16" xfId="1" applyFont="1" applyFill="1" applyBorder="1" applyAlignment="1">
      <alignment horizontal="right" vertical="top" wrapText="1"/>
    </xf>
    <xf numFmtId="0" fontId="12" fillId="4" borderId="17" xfId="0" applyFont="1" applyFill="1" applyBorder="1" applyAlignment="1">
      <alignment horizontal="right" vertical="top" wrapText="1"/>
    </xf>
    <xf numFmtId="10" fontId="25" fillId="3" borderId="18" xfId="2" applyNumberFormat="1" applyFont="1" applyFill="1" applyBorder="1" applyAlignment="1">
      <alignment horizontal="right" vertical="top" wrapText="1"/>
    </xf>
    <xf numFmtId="44" fontId="25" fillId="3" borderId="18" xfId="1" applyFont="1" applyFill="1" applyBorder="1" applyAlignment="1">
      <alignment horizontal="right" vertical="top" wrapText="1"/>
    </xf>
    <xf numFmtId="10" fontId="33" fillId="4" borderId="26" xfId="0" applyNumberFormat="1" applyFont="1" applyFill="1" applyBorder="1" applyAlignment="1">
      <alignment horizontal="right" vertical="top" wrapText="1"/>
    </xf>
    <xf numFmtId="10" fontId="12" fillId="3" borderId="18" xfId="2" applyNumberFormat="1" applyFont="1" applyFill="1" applyBorder="1" applyAlignment="1">
      <alignment horizontal="right" vertical="top" wrapText="1"/>
    </xf>
    <xf numFmtId="44" fontId="12" fillId="3" borderId="18" xfId="1" applyFont="1" applyFill="1" applyBorder="1" applyAlignment="1">
      <alignment horizontal="right" vertical="top" wrapText="1"/>
    </xf>
    <xf numFmtId="167" fontId="10" fillId="3" borderId="0" xfId="0" applyNumberFormat="1" applyFont="1" applyFill="1" applyAlignment="1">
      <alignment horizontal="left" vertical="top" wrapText="1"/>
    </xf>
    <xf numFmtId="0" fontId="45" fillId="3" borderId="0" xfId="4" applyFont="1" applyFill="1"/>
    <xf numFmtId="10" fontId="10" fillId="5" borderId="5" xfId="4" applyNumberFormat="1" applyFont="1" applyFill="1" applyBorder="1" applyAlignment="1" applyProtection="1">
      <alignment horizontal="center" vertical="center"/>
      <protection locked="0"/>
    </xf>
    <xf numFmtId="0" fontId="9" fillId="3" borderId="0" xfId="5" applyFont="1" applyFill="1" applyAlignment="1">
      <alignment horizontal="left" vertical="top"/>
    </xf>
    <xf numFmtId="49" fontId="10" fillId="3" borderId="0" xfId="4" applyNumberFormat="1" applyFont="1" applyFill="1" applyAlignment="1">
      <alignment horizontal="left" vertical="top"/>
    </xf>
    <xf numFmtId="166" fontId="10" fillId="3" borderId="0" xfId="4" applyNumberFormat="1" applyFont="1" applyFill="1"/>
    <xf numFmtId="0" fontId="10" fillId="3" borderId="0" xfId="4" applyFont="1" applyFill="1" applyAlignment="1">
      <alignment horizontal="left" vertical="top"/>
    </xf>
    <xf numFmtId="49" fontId="9" fillId="3" borderId="0" xfId="5" applyNumberFormat="1" applyFont="1" applyFill="1" applyAlignment="1">
      <alignment horizontal="left" vertical="top"/>
    </xf>
    <xf numFmtId="49" fontId="15" fillId="7" borderId="13" xfId="7" applyNumberFormat="1" applyFill="1" applyBorder="1" applyAlignment="1" applyProtection="1">
      <alignment horizontal="left" vertical="center"/>
      <protection locked="0"/>
    </xf>
    <xf numFmtId="49" fontId="15" fillId="7" borderId="13" xfId="7" applyNumberFormat="1" applyFill="1" applyBorder="1" applyAlignment="1" applyProtection="1">
      <alignment vertical="center"/>
      <protection locked="0"/>
    </xf>
    <xf numFmtId="0" fontId="15" fillId="7" borderId="13" xfId="7" applyFill="1" applyBorder="1" applyAlignment="1" applyProtection="1">
      <alignment vertical="center"/>
      <protection locked="0"/>
    </xf>
    <xf numFmtId="4" fontId="15" fillId="7" borderId="13" xfId="7" applyNumberFormat="1" applyFill="1" applyBorder="1" applyAlignment="1" applyProtection="1">
      <alignment horizontal="left" vertical="center"/>
      <protection locked="0"/>
    </xf>
    <xf numFmtId="10" fontId="15" fillId="7" borderId="13" xfId="7" applyNumberFormat="1" applyFill="1" applyBorder="1" applyAlignment="1" applyProtection="1">
      <alignment horizontal="left" vertical="center"/>
      <protection locked="0"/>
    </xf>
    <xf numFmtId="49" fontId="15" fillId="7" borderId="13" xfId="7" applyNumberFormat="1" applyFill="1" applyBorder="1" applyAlignment="1" applyProtection="1">
      <alignment vertical="center" wrapText="1"/>
      <protection locked="0"/>
    </xf>
    <xf numFmtId="49" fontId="15" fillId="9" borderId="13" xfId="7" applyNumberFormat="1" applyFill="1" applyBorder="1" applyAlignment="1" applyProtection="1">
      <alignment vertical="center"/>
      <protection locked="0"/>
    </xf>
    <xf numFmtId="0" fontId="15" fillId="7" borderId="13" xfId="7" applyFill="1" applyBorder="1" applyAlignment="1" applyProtection="1">
      <alignment horizontal="left" vertical="center"/>
      <protection locked="0"/>
    </xf>
    <xf numFmtId="14" fontId="15" fillId="7" borderId="13" xfId="7" applyNumberFormat="1" applyFill="1" applyBorder="1" applyAlignment="1" applyProtection="1">
      <alignment horizontal="left" vertical="center"/>
      <protection locked="0"/>
    </xf>
    <xf numFmtId="0" fontId="10" fillId="3" borderId="38" xfId="4" applyFont="1" applyFill="1" applyBorder="1" applyAlignment="1">
      <alignment horizontal="left" vertical="center"/>
    </xf>
    <xf numFmtId="0" fontId="10" fillId="3" borderId="0" xfId="4" applyFont="1" applyFill="1" applyAlignment="1">
      <alignment horizontal="left" vertical="center"/>
    </xf>
    <xf numFmtId="0" fontId="5" fillId="0" borderId="0" xfId="3"/>
    <xf numFmtId="49" fontId="5" fillId="0" borderId="0" xfId="3" applyNumberFormat="1"/>
    <xf numFmtId="0" fontId="5" fillId="0" borderId="0" xfId="3" applyAlignment="1">
      <alignment horizontal="center"/>
    </xf>
    <xf numFmtId="0" fontId="5" fillId="0" borderId="0" xfId="3" applyAlignment="1">
      <alignment horizontal="right"/>
    </xf>
    <xf numFmtId="0" fontId="32" fillId="3" borderId="0" xfId="3" applyFont="1" applyFill="1" applyAlignment="1">
      <alignment vertical="top"/>
    </xf>
    <xf numFmtId="0" fontId="5" fillId="0" borderId="0" xfId="3" applyAlignment="1">
      <alignment vertical="center"/>
    </xf>
    <xf numFmtId="0" fontId="51" fillId="0" borderId="0" xfId="3" applyFont="1" applyAlignment="1">
      <alignment horizontal="center" vertical="center"/>
    </xf>
    <xf numFmtId="10" fontId="53" fillId="0" borderId="0" xfId="3" applyNumberFormat="1" applyFont="1" applyAlignment="1">
      <alignment horizontal="center" vertical="center"/>
    </xf>
    <xf numFmtId="2" fontId="24" fillId="3" borderId="0" xfId="4" applyNumberFormat="1" applyFont="1" applyFill="1" applyAlignment="1">
      <alignment vertical="center"/>
    </xf>
    <xf numFmtId="0" fontId="10" fillId="3" borderId="0" xfId="0" applyFont="1" applyFill="1" applyAlignment="1">
      <alignment wrapText="1"/>
    </xf>
    <xf numFmtId="0" fontId="9" fillId="3" borderId="31" xfId="0" applyFont="1" applyFill="1" applyBorder="1" applyAlignment="1">
      <alignment vertical="top" wrapText="1"/>
    </xf>
    <xf numFmtId="0" fontId="9" fillId="3" borderId="32" xfId="0" applyFont="1" applyFill="1" applyBorder="1" applyAlignment="1">
      <alignment vertical="top" wrapText="1"/>
    </xf>
    <xf numFmtId="0" fontId="25" fillId="3" borderId="0" xfId="0" applyFont="1" applyFill="1" applyAlignment="1">
      <alignment wrapText="1"/>
    </xf>
    <xf numFmtId="0" fontId="25" fillId="3" borderId="0" xfId="4" applyFont="1" applyFill="1" applyAlignment="1">
      <alignment horizontal="left"/>
    </xf>
    <xf numFmtId="0" fontId="58" fillId="0" borderId="30" xfId="0" applyFont="1" applyBorder="1" applyAlignment="1">
      <alignment horizontal="right" vertical="center" wrapText="1"/>
    </xf>
    <xf numFmtId="0" fontId="4" fillId="0" borderId="0" xfId="3" applyFont="1" applyAlignment="1">
      <alignment horizontal="right"/>
    </xf>
    <xf numFmtId="0" fontId="10" fillId="0" borderId="5" xfId="4" applyFont="1" applyBorder="1" applyAlignment="1">
      <alignment horizontal="center" vertical="center"/>
    </xf>
    <xf numFmtId="10" fontId="18" fillId="0" borderId="1" xfId="0" applyNumberFormat="1" applyFont="1" applyBorder="1" applyAlignment="1">
      <alignment horizontal="center" vertical="center" wrapText="1"/>
    </xf>
    <xf numFmtId="10" fontId="18" fillId="0" borderId="1" xfId="4" applyNumberFormat="1" applyFont="1" applyBorder="1" applyAlignment="1">
      <alignment horizontal="center" vertical="center"/>
    </xf>
    <xf numFmtId="10" fontId="10" fillId="0" borderId="5" xfId="4" applyNumberFormat="1" applyFont="1" applyBorder="1" applyAlignment="1">
      <alignment horizontal="center" vertical="center"/>
    </xf>
    <xf numFmtId="10" fontId="18" fillId="0" borderId="1" xfId="4" applyNumberFormat="1" applyFont="1" applyBorder="1" applyAlignment="1">
      <alignment horizontal="center" vertical="center" wrapText="1"/>
    </xf>
    <xf numFmtId="0" fontId="10" fillId="12" borderId="37" xfId="4" applyFont="1" applyFill="1" applyBorder="1" applyAlignment="1">
      <alignment horizontal="center" vertical="center" wrapText="1"/>
    </xf>
    <xf numFmtId="10" fontId="9" fillId="12" borderId="37" xfId="4" applyNumberFormat="1" applyFont="1" applyFill="1" applyBorder="1" applyAlignment="1">
      <alignment horizontal="center" vertical="center"/>
    </xf>
    <xf numFmtId="0" fontId="27" fillId="3" borderId="0" xfId="4" applyFont="1" applyFill="1" applyAlignment="1">
      <alignment horizontal="right" vertical="center"/>
    </xf>
    <xf numFmtId="0" fontId="10" fillId="3" borderId="0" xfId="4" applyFont="1" applyFill="1" applyAlignment="1">
      <alignment horizontal="center" vertical="top"/>
    </xf>
    <xf numFmtId="0" fontId="31" fillId="3" borderId="0" xfId="4" applyFont="1" applyFill="1" applyAlignment="1">
      <alignment horizontal="center" vertical="top"/>
    </xf>
    <xf numFmtId="0" fontId="5" fillId="7" borderId="0" xfId="3" applyFill="1"/>
    <xf numFmtId="0" fontId="53" fillId="0" borderId="0" xfId="3" applyFont="1" applyAlignment="1">
      <alignment horizontal="center" vertical="center"/>
    </xf>
    <xf numFmtId="0" fontId="25" fillId="3" borderId="28" xfId="4" applyFont="1" applyFill="1" applyBorder="1" applyAlignment="1">
      <alignment horizontal="left" vertical="center" wrapText="1"/>
    </xf>
    <xf numFmtId="168" fontId="10" fillId="3" borderId="0" xfId="4" applyNumberFormat="1" applyFont="1" applyFill="1"/>
    <xf numFmtId="0" fontId="9" fillId="3" borderId="8" xfId="4" applyFont="1" applyFill="1" applyBorder="1" applyAlignment="1">
      <alignment horizontal="left" vertical="top"/>
    </xf>
    <xf numFmtId="0" fontId="10" fillId="3" borderId="8" xfId="4" applyFont="1" applyFill="1" applyBorder="1"/>
    <xf numFmtId="0" fontId="53" fillId="0" borderId="0" xfId="3" applyFont="1" applyAlignment="1">
      <alignment horizontal="center"/>
    </xf>
    <xf numFmtId="0" fontId="57" fillId="3" borderId="0" xfId="5" applyFont="1" applyFill="1" applyAlignment="1">
      <alignment horizontal="left" vertical="top"/>
    </xf>
    <xf numFmtId="49" fontId="45" fillId="3" borderId="0" xfId="4" applyNumberFormat="1" applyFont="1" applyFill="1" applyAlignment="1">
      <alignment vertical="top"/>
    </xf>
    <xf numFmtId="166" fontId="45" fillId="3" borderId="0" xfId="4" applyNumberFormat="1" applyFont="1" applyFill="1"/>
    <xf numFmtId="0" fontId="26" fillId="3" borderId="0" xfId="4" applyFont="1" applyFill="1"/>
    <xf numFmtId="0" fontId="10" fillId="3" borderId="0" xfId="4" applyFont="1" applyFill="1" applyAlignment="1">
      <alignment horizontal="right"/>
    </xf>
    <xf numFmtId="0" fontId="15" fillId="0" borderId="0" xfId="0" applyFont="1" applyAlignment="1">
      <alignment vertical="center"/>
    </xf>
    <xf numFmtId="0" fontId="3" fillId="0" borderId="0" xfId="3" applyFont="1"/>
    <xf numFmtId="0" fontId="17" fillId="7" borderId="3" xfId="7" applyFont="1" applyFill="1" applyBorder="1" applyAlignment="1" applyProtection="1">
      <alignment vertical="center"/>
      <protection locked="0"/>
    </xf>
    <xf numFmtId="0" fontId="44" fillId="0" borderId="41" xfId="3" applyFont="1" applyBorder="1" applyProtection="1">
      <protection locked="0"/>
    </xf>
    <xf numFmtId="0" fontId="44" fillId="0" borderId="41" xfId="3" applyFont="1" applyBorder="1" applyAlignment="1" applyProtection="1">
      <alignment horizontal="left"/>
      <protection locked="0"/>
    </xf>
    <xf numFmtId="0" fontId="59" fillId="0" borderId="41" xfId="3" applyFont="1" applyBorder="1" applyProtection="1">
      <protection locked="0"/>
    </xf>
    <xf numFmtId="169" fontId="44" fillId="0" borderId="41" xfId="2" applyNumberFormat="1" applyFont="1" applyBorder="1" applyProtection="1">
      <protection locked="0"/>
    </xf>
    <xf numFmtId="0" fontId="60" fillId="4" borderId="0" xfId="7" applyFont="1" applyFill="1" applyAlignment="1">
      <alignment horizontal="center" vertical="center"/>
    </xf>
    <xf numFmtId="0" fontId="61" fillId="0" borderId="0" xfId="3" applyFont="1"/>
    <xf numFmtId="0" fontId="44" fillId="0" borderId="0" xfId="3" applyFont="1"/>
    <xf numFmtId="0" fontId="44" fillId="0" borderId="0" xfId="0" applyFont="1"/>
    <xf numFmtId="0" fontId="44" fillId="0" borderId="0" xfId="7" applyFont="1"/>
    <xf numFmtId="0" fontId="15" fillId="0" borderId="0" xfId="7"/>
    <xf numFmtId="0" fontId="15" fillId="0" borderId="12" xfId="7" applyBorder="1" applyAlignment="1">
      <alignment vertical="center"/>
    </xf>
    <xf numFmtId="49" fontId="15" fillId="7" borderId="0" xfId="7" applyNumberFormat="1" applyFill="1" applyAlignment="1">
      <alignment horizontal="left" vertical="center"/>
    </xf>
    <xf numFmtId="49" fontId="15" fillId="7" borderId="0" xfId="7" applyNumberFormat="1" applyFill="1" applyAlignment="1">
      <alignment vertical="center"/>
    </xf>
    <xf numFmtId="0" fontId="15" fillId="7" borderId="0" xfId="7" applyFill="1" applyAlignment="1">
      <alignment vertical="center"/>
    </xf>
    <xf numFmtId="0" fontId="62" fillId="0" borderId="0" xfId="3" applyFont="1" applyAlignment="1">
      <alignment horizontal="right"/>
    </xf>
    <xf numFmtId="4" fontId="15" fillId="7" borderId="0" xfId="7" applyNumberFormat="1" applyFill="1" applyAlignment="1">
      <alignment horizontal="left" vertical="center"/>
    </xf>
    <xf numFmtId="10" fontId="15" fillId="7" borderId="0" xfId="7" applyNumberFormat="1" applyFill="1" applyAlignment="1">
      <alignment vertical="center"/>
    </xf>
    <xf numFmtId="10" fontId="15" fillId="7" borderId="13" xfId="7" applyNumberFormat="1" applyFill="1" applyBorder="1" applyAlignment="1">
      <alignment horizontal="left" vertical="center"/>
    </xf>
    <xf numFmtId="10" fontId="15" fillId="7" borderId="0" xfId="7" applyNumberFormat="1" applyFill="1" applyAlignment="1">
      <alignment horizontal="left" vertical="center"/>
    </xf>
    <xf numFmtId="4" fontId="15" fillId="0" borderId="11" xfId="7" applyNumberFormat="1" applyBorder="1" applyAlignment="1">
      <alignment vertical="center"/>
    </xf>
    <xf numFmtId="4" fontId="15" fillId="0" borderId="0" xfId="7" applyNumberFormat="1" applyAlignment="1">
      <alignment vertical="center"/>
    </xf>
    <xf numFmtId="0" fontId="45" fillId="0" borderId="0" xfId="3" applyFont="1"/>
    <xf numFmtId="0" fontId="26" fillId="0" borderId="0" xfId="3" applyFont="1"/>
    <xf numFmtId="49" fontId="15" fillId="7" borderId="0" xfId="7" applyNumberFormat="1" applyFill="1" applyAlignment="1">
      <alignment vertical="center" wrapText="1"/>
    </xf>
    <xf numFmtId="49" fontId="15" fillId="9" borderId="0" xfId="7" applyNumberFormat="1" applyFill="1" applyAlignment="1">
      <alignment vertical="center"/>
    </xf>
    <xf numFmtId="0" fontId="17" fillId="7" borderId="0" xfId="7" applyFont="1" applyFill="1" applyAlignment="1">
      <alignment vertical="center"/>
    </xf>
    <xf numFmtId="0" fontId="15" fillId="0" borderId="2" xfId="7" applyBorder="1" applyAlignment="1">
      <alignment vertical="center"/>
    </xf>
    <xf numFmtId="4" fontId="15" fillId="0" borderId="3" xfId="7" applyNumberFormat="1" applyBorder="1" applyAlignment="1">
      <alignment vertical="center"/>
    </xf>
    <xf numFmtId="0" fontId="17" fillId="0" borderId="0" xfId="7" applyFont="1" applyAlignment="1">
      <alignment vertical="center"/>
    </xf>
    <xf numFmtId="0" fontId="17" fillId="4" borderId="2" xfId="7" applyFont="1" applyFill="1" applyBorder="1" applyAlignment="1">
      <alignment vertical="center"/>
    </xf>
    <xf numFmtId="0" fontId="15" fillId="3" borderId="9" xfId="7" applyFill="1" applyBorder="1"/>
    <xf numFmtId="0" fontId="17" fillId="0" borderId="3" xfId="7" applyFont="1" applyBorder="1" applyAlignment="1">
      <alignment vertical="center"/>
    </xf>
    <xf numFmtId="0" fontId="15" fillId="7" borderId="0" xfId="7" applyFill="1" applyAlignment="1">
      <alignment horizontal="left" vertical="center"/>
    </xf>
    <xf numFmtId="14" fontId="15" fillId="7" borderId="0" xfId="7" applyNumberFormat="1" applyFill="1" applyAlignment="1">
      <alignment horizontal="left" vertical="center"/>
    </xf>
    <xf numFmtId="0" fontId="15" fillId="0" borderId="0" xfId="7" applyAlignment="1">
      <alignment vertical="center"/>
    </xf>
    <xf numFmtId="0" fontId="15" fillId="0" borderId="3" xfId="7" applyBorder="1" applyAlignment="1">
      <alignment vertical="center"/>
    </xf>
    <xf numFmtId="0" fontId="15" fillId="0" borderId="14" xfId="7" applyBorder="1" applyAlignment="1">
      <alignment vertical="center"/>
    </xf>
    <xf numFmtId="0" fontId="59" fillId="0" borderId="0" xfId="3" applyFont="1"/>
    <xf numFmtId="0" fontId="61" fillId="0" borderId="41" xfId="3" applyFont="1" applyBorder="1" applyProtection="1">
      <protection locked="0"/>
    </xf>
    <xf numFmtId="0" fontId="61" fillId="0" borderId="41" xfId="3" applyFont="1" applyBorder="1" applyAlignment="1" applyProtection="1">
      <alignment horizontal="left"/>
      <protection locked="0"/>
    </xf>
    <xf numFmtId="0" fontId="61" fillId="0" borderId="41" xfId="0" applyFont="1" applyBorder="1" applyProtection="1">
      <protection locked="0"/>
    </xf>
    <xf numFmtId="0" fontId="61" fillId="0" borderId="41" xfId="0" applyFont="1" applyBorder="1" applyAlignment="1" applyProtection="1">
      <alignment horizontal="center"/>
      <protection locked="0"/>
    </xf>
    <xf numFmtId="49" fontId="19" fillId="3" borderId="0" xfId="0" applyNumberFormat="1" applyFont="1" applyFill="1" applyAlignment="1">
      <alignment horizontal="right"/>
    </xf>
    <xf numFmtId="4" fontId="20" fillId="4" borderId="26" xfId="0" applyNumberFormat="1" applyFont="1" applyFill="1" applyBorder="1" applyAlignment="1">
      <alignment horizontal="left" vertical="top"/>
    </xf>
    <xf numFmtId="0" fontId="11" fillId="0" borderId="0" xfId="0" applyFont="1" applyAlignment="1">
      <alignment horizontal="center" vertical="center"/>
    </xf>
    <xf numFmtId="0" fontId="20" fillId="4" borderId="26" xfId="0" applyFont="1" applyFill="1" applyBorder="1" applyAlignment="1">
      <alignment vertical="top"/>
    </xf>
    <xf numFmtId="4" fontId="10" fillId="3" borderId="0" xfId="0" applyNumberFormat="1" applyFont="1" applyFill="1" applyAlignment="1">
      <alignment vertical="top"/>
    </xf>
    <xf numFmtId="4" fontId="19" fillId="3" borderId="0" xfId="0" applyNumberFormat="1" applyFont="1" applyFill="1" applyAlignment="1">
      <alignment vertical="top"/>
    </xf>
    <xf numFmtId="4" fontId="10" fillId="4" borderId="26" xfId="0" applyNumberFormat="1" applyFont="1" applyFill="1" applyBorder="1" applyAlignment="1">
      <alignment vertical="top"/>
    </xf>
    <xf numFmtId="49" fontId="10" fillId="4" borderId="26" xfId="0" applyNumberFormat="1" applyFont="1" applyFill="1" applyBorder="1" applyAlignment="1">
      <alignment vertical="top"/>
    </xf>
    <xf numFmtId="49" fontId="21" fillId="3" borderId="0" xfId="0" applyNumberFormat="1" applyFont="1" applyFill="1" applyAlignment="1">
      <alignment vertical="top"/>
    </xf>
    <xf numFmtId="4" fontId="20" fillId="4" borderId="26" xfId="0" applyNumberFormat="1" applyFont="1" applyFill="1" applyBorder="1" applyAlignment="1">
      <alignment horizontal="right" vertical="top"/>
    </xf>
    <xf numFmtId="10" fontId="19" fillId="3" borderId="26" xfId="0" applyNumberFormat="1" applyFont="1" applyFill="1" applyBorder="1" applyAlignment="1">
      <alignment horizontal="center" vertical="top"/>
    </xf>
    <xf numFmtId="1" fontId="11" fillId="3" borderId="0" xfId="0" applyNumberFormat="1" applyFont="1" applyFill="1" applyAlignment="1">
      <alignment vertical="top"/>
    </xf>
    <xf numFmtId="49" fontId="14" fillId="3" borderId="0" xfId="0" applyNumberFormat="1" applyFont="1" applyFill="1" applyAlignment="1">
      <alignment horizontal="right" vertical="top"/>
    </xf>
    <xf numFmtId="0" fontId="14" fillId="3" borderId="0" xfId="0" applyFont="1" applyFill="1" applyAlignment="1">
      <alignment horizontal="right" vertical="top"/>
    </xf>
    <xf numFmtId="10" fontId="19" fillId="3" borderId="0" xfId="0" applyNumberFormat="1" applyFont="1" applyFill="1" applyAlignment="1">
      <alignment horizontal="center" vertical="top"/>
    </xf>
    <xf numFmtId="49" fontId="19" fillId="3" borderId="0" xfId="0" applyNumberFormat="1" applyFont="1" applyFill="1" applyAlignment="1">
      <alignment horizontal="left" vertical="top"/>
    </xf>
    <xf numFmtId="0" fontId="0" fillId="0" borderId="0" xfId="0" applyAlignment="1">
      <alignment horizontal="center" vertical="center"/>
    </xf>
    <xf numFmtId="0" fontId="10" fillId="0" borderId="0" xfId="0" applyFont="1" applyAlignment="1">
      <alignment horizontal="right"/>
    </xf>
    <xf numFmtId="0" fontId="9" fillId="4" borderId="1" xfId="0" applyFont="1" applyFill="1" applyBorder="1" applyAlignment="1">
      <alignment vertical="top" wrapText="1"/>
    </xf>
    <xf numFmtId="0" fontId="35" fillId="0" borderId="0" xfId="0" applyFont="1" applyAlignment="1">
      <alignment horizontal="center" vertical="center"/>
    </xf>
    <xf numFmtId="0" fontId="46" fillId="3" borderId="22" xfId="0" applyFont="1" applyFill="1" applyBorder="1" applyAlignment="1">
      <alignment vertical="center" wrapText="1"/>
    </xf>
    <xf numFmtId="0" fontId="46" fillId="3" borderId="24" xfId="0" applyFont="1" applyFill="1" applyBorder="1" applyAlignment="1">
      <alignment vertical="center" wrapText="1"/>
    </xf>
    <xf numFmtId="0" fontId="47" fillId="0" borderId="0" xfId="0" applyFont="1" applyAlignment="1">
      <alignment horizontal="center" vertical="center"/>
    </xf>
    <xf numFmtId="0" fontId="48" fillId="0" borderId="0" xfId="0" applyFont="1" applyAlignment="1">
      <alignment vertical="top"/>
    </xf>
    <xf numFmtId="0" fontId="49" fillId="0" borderId="0" xfId="0" applyFont="1" applyAlignment="1">
      <alignment vertical="top"/>
    </xf>
    <xf numFmtId="0" fontId="49" fillId="0" borderId="0" xfId="0" applyFont="1" applyAlignment="1">
      <alignment horizontal="center" vertical="top"/>
    </xf>
    <xf numFmtId="0" fontId="50" fillId="11" borderId="22" xfId="0" applyFont="1" applyFill="1" applyBorder="1" applyAlignment="1">
      <alignment horizontal="left" vertical="center" wrapText="1"/>
    </xf>
    <xf numFmtId="44" fontId="23" fillId="11" borderId="23" xfId="1" applyFont="1" applyFill="1" applyBorder="1" applyAlignment="1" applyProtection="1">
      <alignment horizontal="right" vertical="top"/>
    </xf>
    <xf numFmtId="10" fontId="23" fillId="11" borderId="23" xfId="2" applyNumberFormat="1" applyFont="1" applyFill="1" applyBorder="1" applyAlignment="1" applyProtection="1">
      <alignment horizontal="right" vertical="top"/>
    </xf>
    <xf numFmtId="0" fontId="38" fillId="3" borderId="0" xfId="0" applyFont="1" applyFill="1" applyAlignment="1">
      <alignment horizontal="left" vertical="center" wrapText="1"/>
    </xf>
    <xf numFmtId="0" fontId="7" fillId="3" borderId="0" xfId="0" applyFont="1" applyFill="1" applyAlignment="1">
      <alignment horizontal="center" vertical="top" wrapText="1"/>
    </xf>
    <xf numFmtId="0" fontId="39" fillId="3" borderId="19" xfId="0" applyFont="1" applyFill="1" applyBorder="1" applyAlignment="1" applyProtection="1">
      <alignment horizontal="left" vertical="top" wrapText="1"/>
      <protection locked="0"/>
    </xf>
    <xf numFmtId="0" fontId="39" fillId="3" borderId="20" xfId="0" applyFont="1" applyFill="1" applyBorder="1" applyAlignment="1" applyProtection="1">
      <alignment horizontal="left" vertical="top" wrapText="1"/>
      <protection locked="0"/>
    </xf>
    <xf numFmtId="0" fontId="39" fillId="3" borderId="20" xfId="0" applyFont="1" applyFill="1" applyBorder="1" applyAlignment="1" applyProtection="1">
      <alignment horizontal="right" vertical="top" wrapText="1"/>
      <protection locked="0"/>
    </xf>
    <xf numFmtId="44" fontId="39" fillId="3" borderId="20" xfId="1" applyFont="1" applyFill="1" applyBorder="1" applyAlignment="1" applyProtection="1">
      <alignment horizontal="left" vertical="top" wrapText="1"/>
      <protection locked="0"/>
    </xf>
    <xf numFmtId="44" fontId="39" fillId="3" borderId="20" xfId="1" applyFont="1" applyFill="1" applyBorder="1" applyAlignment="1" applyProtection="1">
      <alignment horizontal="right" vertical="top" wrapText="1"/>
      <protection locked="0"/>
    </xf>
    <xf numFmtId="164" fontId="39" fillId="3" borderId="21" xfId="0" applyNumberFormat="1" applyFont="1" applyFill="1" applyBorder="1" applyAlignment="1" applyProtection="1">
      <alignment horizontal="right" vertical="top" wrapText="1"/>
      <protection locked="0"/>
    </xf>
    <xf numFmtId="49" fontId="14" fillId="3" borderId="0" xfId="0" applyNumberFormat="1" applyFont="1" applyFill="1" applyAlignment="1">
      <alignment vertical="top"/>
    </xf>
    <xf numFmtId="0" fontId="14" fillId="3" borderId="0" xfId="0" applyFont="1" applyFill="1" applyAlignment="1">
      <alignment vertical="top"/>
    </xf>
    <xf numFmtId="0" fontId="63" fillId="3" borderId="0" xfId="0" applyFont="1" applyFill="1" applyAlignment="1">
      <alignment horizontal="right" vertical="top"/>
    </xf>
    <xf numFmtId="0" fontId="64" fillId="0" borderId="0" xfId="0" applyFont="1" applyAlignment="1">
      <alignment vertical="top"/>
    </xf>
    <xf numFmtId="4" fontId="64" fillId="0" borderId="0" xfId="0" applyNumberFormat="1" applyFont="1" applyAlignment="1">
      <alignment vertical="top"/>
    </xf>
    <xf numFmtId="0" fontId="65" fillId="0" borderId="0" xfId="0" applyFont="1" applyAlignment="1">
      <alignment vertical="top"/>
    </xf>
    <xf numFmtId="0" fontId="66" fillId="0" borderId="0" xfId="0" applyFont="1" applyAlignment="1">
      <alignment vertical="top"/>
    </xf>
    <xf numFmtId="0" fontId="10" fillId="4" borderId="1" xfId="0" applyFont="1" applyFill="1" applyBorder="1" applyAlignment="1">
      <alignment horizontal="left" vertical="top" wrapText="1"/>
    </xf>
    <xf numFmtId="0" fontId="10" fillId="4" borderId="1" xfId="0" applyFont="1" applyFill="1" applyBorder="1" applyAlignment="1">
      <alignment horizontal="center" vertical="top" wrapText="1"/>
    </xf>
    <xf numFmtId="0" fontId="0" fillId="3" borderId="0" xfId="0" applyFill="1" applyAlignment="1">
      <alignment horizontal="center" vertical="center"/>
    </xf>
    <xf numFmtId="0" fontId="14" fillId="3" borderId="1" xfId="0" applyFont="1" applyFill="1" applyBorder="1" applyAlignment="1" applyProtection="1">
      <alignment horizontal="left" vertical="top" wrapText="1"/>
      <protection locked="0"/>
    </xf>
    <xf numFmtId="0" fontId="0" fillId="0" borderId="39" xfId="0" applyBorder="1" applyAlignment="1">
      <alignment horizontal="left" vertical="center"/>
    </xf>
    <xf numFmtId="0" fontId="0" fillId="0" borderId="39" xfId="0" applyBorder="1"/>
    <xf numFmtId="0" fontId="0" fillId="0" borderId="39" xfId="0" applyBorder="1" applyAlignment="1">
      <alignment horizontal="center" vertical="center"/>
    </xf>
    <xf numFmtId="0" fontId="35" fillId="0" borderId="39" xfId="0" applyFont="1" applyBorder="1" applyAlignment="1">
      <alignment vertical="center"/>
    </xf>
    <xf numFmtId="0" fontId="16" fillId="0" borderId="41" xfId="3" applyFont="1" applyBorder="1" applyAlignment="1" applyProtection="1">
      <alignment vertical="center"/>
      <protection locked="0"/>
    </xf>
    <xf numFmtId="0" fontId="56" fillId="0" borderId="0" xfId="3" applyFont="1" applyAlignment="1">
      <alignment horizontal="center" vertical="center"/>
    </xf>
    <xf numFmtId="0" fontId="68" fillId="0" borderId="42" xfId="3" applyFont="1" applyBorder="1" applyProtection="1">
      <protection locked="0"/>
    </xf>
    <xf numFmtId="0" fontId="44" fillId="0" borderId="43" xfId="3" applyFont="1" applyBorder="1" applyProtection="1">
      <protection locked="0"/>
    </xf>
    <xf numFmtId="0" fontId="19" fillId="0" borderId="0" xfId="8" applyFont="1" applyAlignment="1">
      <alignment vertical="top"/>
    </xf>
    <xf numFmtId="4" fontId="11" fillId="0" borderId="0" xfId="8" applyNumberFormat="1" applyFont="1" applyAlignment="1">
      <alignment horizontal="right" vertical="top"/>
    </xf>
    <xf numFmtId="0" fontId="11" fillId="0" borderId="0" xfId="8" applyFont="1" applyAlignment="1">
      <alignment vertical="top"/>
    </xf>
    <xf numFmtId="0" fontId="9" fillId="2" borderId="0" xfId="9" applyFont="1" applyFill="1" applyAlignment="1">
      <alignment wrapText="1"/>
    </xf>
    <xf numFmtId="0" fontId="19" fillId="0" borderId="0" xfId="8" applyFont="1" applyAlignment="1">
      <alignment horizontal="left" vertical="top"/>
    </xf>
    <xf numFmtId="0" fontId="19" fillId="0" borderId="0" xfId="8" applyFont="1" applyAlignment="1">
      <alignment horizontal="center" vertical="top"/>
    </xf>
    <xf numFmtId="0" fontId="69" fillId="0" borderId="0" xfId="8" applyFont="1" applyAlignment="1">
      <alignment horizontal="left" vertical="top"/>
    </xf>
    <xf numFmtId="0" fontId="3" fillId="0" borderId="0" xfId="8" applyAlignment="1">
      <alignment horizontal="left" vertical="top"/>
    </xf>
    <xf numFmtId="49" fontId="19" fillId="0" borderId="0" xfId="8" applyNumberFormat="1" applyFont="1" applyAlignment="1">
      <alignment horizontal="left" vertical="top"/>
    </xf>
    <xf numFmtId="0" fontId="19" fillId="0" borderId="0" xfId="8" applyFont="1" applyAlignment="1">
      <alignment horizontal="left" vertical="top" wrapText="1"/>
    </xf>
    <xf numFmtId="0" fontId="3" fillId="0" borderId="0" xfId="8"/>
    <xf numFmtId="49" fontId="21" fillId="3" borderId="0" xfId="0" applyNumberFormat="1" applyFont="1" applyFill="1" applyAlignment="1">
      <alignment horizontal="right" vertical="top"/>
    </xf>
    <xf numFmtId="10" fontId="36" fillId="10" borderId="23" xfId="2" applyNumberFormat="1" applyFont="1" applyFill="1" applyBorder="1" applyAlignment="1" applyProtection="1">
      <alignment horizontal="center" vertical="top"/>
      <protection locked="0"/>
    </xf>
    <xf numFmtId="10" fontId="43" fillId="3" borderId="2" xfId="2" applyNumberFormat="1" applyFont="1" applyFill="1" applyBorder="1" applyAlignment="1" applyProtection="1">
      <alignment horizontal="center" vertical="top"/>
    </xf>
    <xf numFmtId="0" fontId="14" fillId="3" borderId="1" xfId="0" applyFont="1" applyFill="1" applyBorder="1" applyAlignment="1">
      <alignment horizontal="left" vertical="top" wrapText="1"/>
    </xf>
    <xf numFmtId="0" fontId="14" fillId="3" borderId="1" xfId="0" applyFont="1" applyFill="1" applyBorder="1" applyAlignment="1">
      <alignment horizontal="center" vertical="top" wrapText="1"/>
    </xf>
    <xf numFmtId="0" fontId="14" fillId="3" borderId="1" xfId="0" applyFont="1" applyFill="1" applyBorder="1" applyAlignment="1">
      <alignment horizontal="right" vertical="top" wrapText="1"/>
    </xf>
    <xf numFmtId="169" fontId="44" fillId="0" borderId="41" xfId="2" applyNumberFormat="1" applyFont="1" applyBorder="1" applyAlignment="1" applyProtection="1">
      <alignment horizontal="right"/>
      <protection locked="0"/>
    </xf>
    <xf numFmtId="0" fontId="44" fillId="0" borderId="41" xfId="3" applyFont="1" applyBorder="1" applyAlignment="1" applyProtection="1">
      <alignment horizontal="right"/>
      <protection locked="0"/>
    </xf>
    <xf numFmtId="0" fontId="15" fillId="7" borderId="13" xfId="7" applyFill="1" applyBorder="1" applyAlignment="1">
      <alignment vertical="center"/>
    </xf>
    <xf numFmtId="0" fontId="2" fillId="0" borderId="0" xfId="11"/>
    <xf numFmtId="2" fontId="17" fillId="3" borderId="46" xfId="11" applyNumberFormat="1" applyFont="1" applyFill="1" applyBorder="1"/>
    <xf numFmtId="2" fontId="15" fillId="3" borderId="47" xfId="12" applyNumberFormat="1" applyFont="1" applyFill="1" applyBorder="1" applyAlignment="1"/>
    <xf numFmtId="171" fontId="71" fillId="3" borderId="47" xfId="12" applyNumberFormat="1" applyFont="1" applyFill="1" applyBorder="1" applyAlignment="1">
      <alignment horizontal="center"/>
    </xf>
    <xf numFmtId="171" fontId="15" fillId="3" borderId="47" xfId="12" applyNumberFormat="1" applyFont="1" applyFill="1" applyBorder="1" applyAlignment="1">
      <alignment vertical="center"/>
    </xf>
    <xf numFmtId="0" fontId="2" fillId="3" borderId="47" xfId="11" applyFill="1" applyBorder="1"/>
    <xf numFmtId="2" fontId="17" fillId="3" borderId="53" xfId="11" applyNumberFormat="1" applyFont="1" applyFill="1" applyBorder="1"/>
    <xf numFmtId="171" fontId="72" fillId="3" borderId="0" xfId="12" applyNumberFormat="1" applyFont="1" applyFill="1" applyBorder="1" applyAlignment="1">
      <alignment horizontal="centerContinuous"/>
    </xf>
    <xf numFmtId="2" fontId="15" fillId="3" borderId="0" xfId="12" applyNumberFormat="1" applyFont="1" applyFill="1" applyBorder="1" applyAlignment="1"/>
    <xf numFmtId="2" fontId="71" fillId="3" borderId="0" xfId="12" applyNumberFormat="1" applyFont="1" applyFill="1" applyBorder="1" applyAlignment="1">
      <alignment horizontal="center"/>
    </xf>
    <xf numFmtId="171" fontId="15" fillId="3" borderId="0" xfId="12" applyNumberFormat="1" applyFont="1" applyFill="1" applyBorder="1" applyAlignment="1">
      <alignment vertical="center"/>
    </xf>
    <xf numFmtId="0" fontId="2" fillId="3" borderId="0" xfId="11" applyFill="1"/>
    <xf numFmtId="2" fontId="17" fillId="3" borderId="49" xfId="11" applyNumberFormat="1" applyFont="1" applyFill="1" applyBorder="1"/>
    <xf numFmtId="171" fontId="72" fillId="3" borderId="50" xfId="12" applyNumberFormat="1" applyFont="1" applyFill="1" applyBorder="1" applyAlignment="1">
      <alignment horizontal="centerContinuous"/>
    </xf>
    <xf numFmtId="1" fontId="15" fillId="3" borderId="50" xfId="12" applyNumberFormat="1" applyFont="1" applyFill="1" applyBorder="1" applyAlignment="1">
      <alignment horizontal="left"/>
    </xf>
    <xf numFmtId="171" fontId="71" fillId="3" borderId="50" xfId="12" applyNumberFormat="1" applyFont="1" applyFill="1" applyBorder="1" applyAlignment="1">
      <alignment horizontal="center"/>
    </xf>
    <xf numFmtId="171" fontId="15" fillId="3" borderId="50" xfId="12" applyNumberFormat="1" applyFont="1" applyFill="1" applyBorder="1" applyAlignment="1">
      <alignment vertical="center"/>
    </xf>
    <xf numFmtId="0" fontId="2" fillId="3" borderId="50" xfId="11" applyFill="1" applyBorder="1"/>
    <xf numFmtId="0" fontId="17" fillId="3" borderId="0" xfId="11" applyFont="1" applyFill="1"/>
    <xf numFmtId="2" fontId="2" fillId="3" borderId="0" xfId="11" applyNumberFormat="1" applyFill="1"/>
    <xf numFmtId="10" fontId="14" fillId="3" borderId="0" xfId="0" applyNumberFormat="1" applyFont="1" applyFill="1" applyAlignment="1">
      <alignment vertical="top"/>
    </xf>
    <xf numFmtId="2" fontId="13" fillId="3" borderId="0" xfId="0" applyNumberFormat="1" applyFont="1" applyFill="1" applyAlignment="1">
      <alignment horizontal="left" vertical="top"/>
    </xf>
    <xf numFmtId="2" fontId="14" fillId="3" borderId="0" xfId="0" applyNumberFormat="1" applyFont="1" applyFill="1" applyAlignment="1">
      <alignment horizontal="left" vertical="top"/>
    </xf>
    <xf numFmtId="0" fontId="19" fillId="3" borderId="0" xfId="0" applyFont="1" applyFill="1" applyAlignment="1">
      <alignment horizontal="right" vertical="top"/>
    </xf>
    <xf numFmtId="49" fontId="19" fillId="3" borderId="0" xfId="0" applyNumberFormat="1" applyFont="1" applyFill="1" applyAlignment="1">
      <alignment horizontal="right" vertical="top"/>
    </xf>
    <xf numFmtId="0" fontId="74" fillId="0" borderId="10" xfId="7" applyFont="1" applyBorder="1" applyAlignment="1">
      <alignment vertical="center"/>
    </xf>
    <xf numFmtId="0" fontId="73" fillId="0" borderId="12" xfId="7" applyFont="1" applyBorder="1" applyAlignment="1">
      <alignment vertical="center"/>
    </xf>
    <xf numFmtId="0" fontId="61" fillId="0" borderId="0" xfId="0" applyFont="1"/>
    <xf numFmtId="4" fontId="15" fillId="7" borderId="13" xfId="7" applyNumberFormat="1" applyFill="1" applyBorder="1" applyAlignment="1">
      <alignment horizontal="left" vertical="center"/>
    </xf>
    <xf numFmtId="49" fontId="73" fillId="7" borderId="13" xfId="7" applyNumberFormat="1" applyFont="1" applyFill="1" applyBorder="1" applyAlignment="1" applyProtection="1">
      <alignment vertical="center" wrapText="1"/>
      <protection locked="0"/>
    </xf>
    <xf numFmtId="49" fontId="10" fillId="3" borderId="0" xfId="0" applyNumberFormat="1" applyFont="1" applyFill="1" applyAlignment="1">
      <alignment horizontal="right" vertical="top"/>
    </xf>
    <xf numFmtId="0" fontId="19" fillId="3" borderId="0" xfId="8" applyFont="1" applyFill="1" applyAlignment="1">
      <alignment horizontal="left" vertical="top"/>
    </xf>
    <xf numFmtId="0" fontId="52" fillId="3" borderId="0" xfId="0" applyFont="1" applyFill="1" applyAlignment="1">
      <alignment wrapText="1"/>
    </xf>
    <xf numFmtId="0" fontId="3" fillId="3" borderId="0" xfId="8" applyFill="1"/>
    <xf numFmtId="0" fontId="19" fillId="3" borderId="45" xfId="8" applyFont="1" applyFill="1" applyBorder="1" applyAlignment="1">
      <alignment horizontal="left" vertical="top"/>
    </xf>
    <xf numFmtId="0" fontId="19" fillId="0" borderId="0" xfId="8" applyFont="1" applyAlignment="1">
      <alignment horizontal="right" vertical="top"/>
    </xf>
    <xf numFmtId="0" fontId="3" fillId="0" borderId="0" xfId="8" applyAlignment="1">
      <alignment horizontal="right"/>
    </xf>
    <xf numFmtId="0" fontId="75" fillId="0" borderId="39" xfId="0" applyFont="1" applyBorder="1" applyAlignment="1">
      <alignment horizontal="center" wrapText="1"/>
    </xf>
    <xf numFmtId="0" fontId="75" fillId="0" borderId="39" xfId="0" applyFont="1" applyBorder="1" applyAlignment="1">
      <alignment wrapText="1"/>
    </xf>
    <xf numFmtId="0" fontId="75" fillId="4" borderId="39" xfId="0" applyFont="1" applyFill="1" applyBorder="1" applyAlignment="1">
      <alignment horizontal="center" wrapText="1"/>
    </xf>
    <xf numFmtId="0" fontId="52" fillId="0" borderId="39" xfId="0" applyFont="1" applyBorder="1" applyAlignment="1">
      <alignment horizontal="center" wrapText="1"/>
    </xf>
    <xf numFmtId="0" fontId="75" fillId="3" borderId="39" xfId="0" applyFont="1" applyFill="1" applyBorder="1" applyAlignment="1">
      <alignment wrapText="1"/>
    </xf>
    <xf numFmtId="0" fontId="1" fillId="0" borderId="0" xfId="8" applyFont="1" applyAlignment="1">
      <alignment horizontal="right"/>
    </xf>
    <xf numFmtId="49" fontId="10" fillId="5" borderId="58" xfId="4" applyNumberFormat="1" applyFont="1" applyFill="1" applyBorder="1" applyAlignment="1" applyProtection="1">
      <alignment vertical="top" wrapText="1"/>
      <protection locked="0"/>
    </xf>
    <xf numFmtId="49" fontId="19" fillId="3" borderId="0" xfId="8" applyNumberFormat="1" applyFont="1" applyFill="1" applyAlignment="1">
      <alignment horizontal="left" vertical="top"/>
    </xf>
    <xf numFmtId="0" fontId="19" fillId="3" borderId="0" xfId="8" applyFont="1" applyFill="1" applyAlignment="1">
      <alignment horizontal="left" vertical="top" wrapText="1"/>
    </xf>
    <xf numFmtId="0" fontId="10" fillId="0" borderId="0" xfId="0" applyFont="1" applyAlignment="1">
      <alignment horizontal="right" wrapText="1"/>
    </xf>
    <xf numFmtId="0" fontId="10" fillId="0" borderId="0" xfId="0" applyFont="1" applyAlignment="1">
      <alignment horizontal="right" vertical="center" wrapText="1"/>
    </xf>
    <xf numFmtId="0" fontId="26" fillId="3" borderId="0" xfId="0" applyFont="1" applyFill="1"/>
    <xf numFmtId="0" fontId="9" fillId="3" borderId="0" xfId="0" applyFont="1" applyFill="1" applyAlignment="1">
      <alignment horizontal="center" vertical="top" wrapText="1"/>
    </xf>
    <xf numFmtId="0" fontId="76" fillId="3" borderId="0" xfId="0" applyFont="1" applyFill="1" applyAlignment="1">
      <alignment horizontal="left" vertical="center" wrapText="1"/>
    </xf>
    <xf numFmtId="0" fontId="9" fillId="2" borderId="56" xfId="0" applyFont="1" applyFill="1" applyBorder="1" applyAlignment="1">
      <alignment horizontal="left" vertical="top" wrapText="1"/>
    </xf>
    <xf numFmtId="0" fontId="75" fillId="4" borderId="39" xfId="0" applyFont="1" applyFill="1" applyBorder="1" applyAlignment="1" applyProtection="1">
      <alignment wrapText="1"/>
      <protection locked="0"/>
    </xf>
    <xf numFmtId="0" fontId="52" fillId="3" borderId="39" xfId="0" applyFont="1" applyFill="1" applyBorder="1" applyAlignment="1" applyProtection="1">
      <alignment wrapText="1"/>
      <protection locked="0"/>
    </xf>
    <xf numFmtId="0" fontId="10" fillId="14" borderId="37" xfId="4" applyFont="1" applyFill="1" applyBorder="1" applyAlignment="1">
      <alignment horizontal="center" vertical="center" wrapText="1"/>
    </xf>
    <xf numFmtId="10" fontId="9" fillId="14" borderId="37" xfId="4" applyNumberFormat="1" applyFont="1" applyFill="1" applyBorder="1" applyAlignment="1">
      <alignment horizontal="center" vertical="center"/>
    </xf>
    <xf numFmtId="0" fontId="14" fillId="2" borderId="56" xfId="0" applyFont="1" applyFill="1" applyBorder="1" applyAlignment="1">
      <alignment horizontal="left" vertical="top" wrapText="1"/>
    </xf>
    <xf numFmtId="0" fontId="14" fillId="2" borderId="56" xfId="0" applyFont="1" applyFill="1" applyBorder="1" applyAlignment="1">
      <alignment horizontal="right" vertical="top" wrapText="1"/>
    </xf>
    <xf numFmtId="0" fontId="14" fillId="2" borderId="56" xfId="0" applyFont="1" applyFill="1" applyBorder="1" applyAlignment="1">
      <alignment horizontal="center" vertical="top" wrapText="1"/>
    </xf>
    <xf numFmtId="172" fontId="14" fillId="2" borderId="56" xfId="0" applyNumberFormat="1" applyFont="1" applyFill="1" applyBorder="1" applyAlignment="1">
      <alignment horizontal="right" vertical="top" wrapText="1"/>
    </xf>
    <xf numFmtId="4" fontId="14" fillId="2" borderId="56" xfId="0" applyNumberFormat="1" applyFont="1" applyFill="1" applyBorder="1" applyAlignment="1">
      <alignment horizontal="right" vertical="top" wrapText="1"/>
    </xf>
    <xf numFmtId="0" fontId="10" fillId="13" borderId="56" xfId="0" applyFont="1" applyFill="1" applyBorder="1" applyAlignment="1">
      <alignment horizontal="left" vertical="top" wrapText="1"/>
    </xf>
    <xf numFmtId="0" fontId="10" fillId="13" borderId="56" xfId="0" applyFont="1" applyFill="1" applyBorder="1" applyAlignment="1">
      <alignment horizontal="right" vertical="top" wrapText="1"/>
    </xf>
    <xf numFmtId="0" fontId="10" fillId="13" borderId="56" xfId="0" applyFont="1" applyFill="1" applyBorder="1" applyAlignment="1">
      <alignment horizontal="center" vertical="top" wrapText="1"/>
    </xf>
    <xf numFmtId="172" fontId="10" fillId="13" borderId="56" xfId="0" applyNumberFormat="1" applyFont="1" applyFill="1" applyBorder="1" applyAlignment="1">
      <alignment horizontal="right" vertical="top" wrapText="1"/>
    </xf>
    <xf numFmtId="4" fontId="10" fillId="13" borderId="56" xfId="0" applyNumberFormat="1" applyFont="1" applyFill="1" applyBorder="1" applyAlignment="1">
      <alignment horizontal="right" vertical="top" wrapText="1"/>
    </xf>
    <xf numFmtId="0" fontId="10" fillId="2" borderId="0" xfId="0" applyFont="1" applyFill="1" applyAlignment="1">
      <alignment horizontal="right" vertical="top" wrapText="1"/>
    </xf>
    <xf numFmtId="4" fontId="10" fillId="2" borderId="0" xfId="0" applyNumberFormat="1" applyFont="1" applyFill="1" applyAlignment="1">
      <alignment horizontal="right" vertical="top" wrapText="1"/>
    </xf>
    <xf numFmtId="0" fontId="14" fillId="2" borderId="57" xfId="0" applyFont="1" applyFill="1" applyBorder="1" applyAlignment="1">
      <alignment horizontal="left" vertical="top" wrapText="1"/>
    </xf>
    <xf numFmtId="0" fontId="10" fillId="3" borderId="0" xfId="0" applyFont="1" applyFill="1"/>
    <xf numFmtId="0" fontId="9" fillId="2" borderId="56" xfId="0" applyFont="1" applyFill="1" applyBorder="1" applyAlignment="1">
      <alignment horizontal="right" vertical="top" wrapText="1"/>
    </xf>
    <xf numFmtId="0" fontId="9" fillId="2" borderId="56" xfId="0" applyFont="1" applyFill="1" applyBorder="1" applyAlignment="1">
      <alignment horizontal="center" vertical="top" wrapText="1"/>
    </xf>
    <xf numFmtId="0" fontId="6" fillId="2" borderId="0" xfId="0" applyFont="1" applyFill="1" applyAlignment="1">
      <alignment horizontal="right" vertical="top" wrapText="1"/>
    </xf>
    <xf numFmtId="4" fontId="6" fillId="2" borderId="0" xfId="0" applyNumberFormat="1" applyFont="1" applyFill="1" applyAlignment="1">
      <alignment horizontal="right" vertical="top" wrapText="1"/>
    </xf>
    <xf numFmtId="0" fontId="78" fillId="2" borderId="57" xfId="0" applyFont="1" applyFill="1" applyBorder="1" applyAlignment="1">
      <alignment horizontal="left" vertical="top" wrapText="1"/>
    </xf>
    <xf numFmtId="0" fontId="23" fillId="2" borderId="56" xfId="0" applyFont="1" applyFill="1" applyBorder="1" applyAlignment="1">
      <alignment horizontal="left" vertical="top" wrapText="1"/>
    </xf>
    <xf numFmtId="0" fontId="23" fillId="2" borderId="56" xfId="0" applyFont="1" applyFill="1" applyBorder="1" applyAlignment="1">
      <alignment horizontal="right" vertical="top" wrapText="1"/>
    </xf>
    <xf numFmtId="0" fontId="23" fillId="2" borderId="56" xfId="0" applyFont="1" applyFill="1" applyBorder="1" applyAlignment="1">
      <alignment horizontal="center" vertical="top" wrapText="1"/>
    </xf>
    <xf numFmtId="0" fontId="60" fillId="4" borderId="2" xfId="7" applyFont="1" applyFill="1" applyBorder="1" applyAlignment="1">
      <alignment horizontal="center" vertical="center"/>
    </xf>
    <xf numFmtId="0" fontId="60" fillId="4" borderId="3" xfId="7" applyFont="1" applyFill="1" applyBorder="1" applyAlignment="1">
      <alignment horizontal="center" vertical="center"/>
    </xf>
    <xf numFmtId="0" fontId="55" fillId="0" borderId="1" xfId="0" applyFont="1" applyBorder="1" applyAlignment="1">
      <alignment horizontal="center" vertical="center" wrapText="1"/>
    </xf>
    <xf numFmtId="0" fontId="9" fillId="3" borderId="0" xfId="4" applyFont="1" applyFill="1" applyAlignment="1">
      <alignment horizontal="left" vertical="top"/>
    </xf>
    <xf numFmtId="0" fontId="10" fillId="3" borderId="38" xfId="4" applyFont="1" applyFill="1" applyBorder="1" applyAlignment="1">
      <alignment horizontal="left" vertical="center"/>
    </xf>
    <xf numFmtId="0" fontId="29" fillId="3" borderId="0" xfId="4" applyFont="1" applyFill="1" applyAlignment="1">
      <alignment horizontal="center" vertical="top"/>
    </xf>
    <xf numFmtId="0" fontId="10" fillId="0" borderId="37" xfId="4" applyFont="1" applyBorder="1" applyAlignment="1">
      <alignment horizontal="left" vertical="center" wrapText="1"/>
    </xf>
    <xf numFmtId="0" fontId="17" fillId="0" borderId="1" xfId="0" applyFont="1" applyBorder="1" applyAlignment="1">
      <alignment horizontal="center" vertical="center" wrapText="1"/>
    </xf>
    <xf numFmtId="0" fontId="54" fillId="0" borderId="1" xfId="0" applyFont="1" applyBorder="1" applyAlignment="1">
      <alignment horizontal="center" vertical="center" wrapText="1"/>
    </xf>
    <xf numFmtId="49" fontId="10" fillId="3" borderId="33" xfId="0" applyNumberFormat="1" applyFont="1" applyFill="1" applyBorder="1" applyAlignment="1">
      <alignment vertical="top" wrapText="1"/>
    </xf>
    <xf numFmtId="0" fontId="10" fillId="3" borderId="35" xfId="0" applyFont="1" applyFill="1" applyBorder="1" applyAlignment="1">
      <alignment vertical="top" wrapText="1"/>
    </xf>
    <xf numFmtId="49" fontId="10" fillId="3" borderId="34" xfId="0" applyNumberFormat="1" applyFont="1" applyFill="1" applyBorder="1" applyAlignment="1">
      <alignment vertical="top" wrapText="1"/>
    </xf>
    <xf numFmtId="0" fontId="10" fillId="3" borderId="34" xfId="0" applyFont="1" applyFill="1" applyBorder="1" applyAlignment="1">
      <alignment vertical="top" wrapText="1"/>
    </xf>
    <xf numFmtId="0" fontId="9" fillId="0" borderId="31" xfId="0" applyFont="1" applyBorder="1" applyAlignment="1">
      <alignment vertical="top" wrapText="1"/>
    </xf>
    <xf numFmtId="0" fontId="9" fillId="0" borderId="0" xfId="0" applyFont="1" applyAlignment="1">
      <alignment vertical="top" wrapText="1"/>
    </xf>
    <xf numFmtId="0" fontId="9" fillId="0" borderId="32" xfId="0" applyFont="1" applyBorder="1" applyAlignment="1">
      <alignment vertical="top" wrapText="1"/>
    </xf>
    <xf numFmtId="49" fontId="25" fillId="0" borderId="33" xfId="0" applyNumberFormat="1" applyFont="1" applyBorder="1" applyAlignment="1">
      <alignment wrapText="1"/>
    </xf>
    <xf numFmtId="0" fontId="25" fillId="0" borderId="34" xfId="0" applyFont="1" applyBorder="1" applyAlignment="1">
      <alignment wrapText="1"/>
    </xf>
    <xf numFmtId="0" fontId="25" fillId="0" borderId="35" xfId="0" applyFont="1" applyBorder="1" applyAlignment="1">
      <alignment wrapText="1"/>
    </xf>
    <xf numFmtId="0" fontId="10" fillId="0" borderId="37" xfId="4" applyFont="1" applyBorder="1" applyAlignment="1">
      <alignment horizontal="center" vertical="center" wrapText="1"/>
    </xf>
    <xf numFmtId="166" fontId="10" fillId="3" borderId="7" xfId="4" applyNumberFormat="1" applyFont="1" applyFill="1" applyBorder="1" applyAlignment="1">
      <alignment horizontal="left"/>
    </xf>
    <xf numFmtId="167" fontId="10" fillId="3" borderId="7" xfId="4" applyNumberFormat="1" applyFont="1" applyFill="1" applyBorder="1" applyAlignment="1">
      <alignment horizontal="left"/>
    </xf>
    <xf numFmtId="49" fontId="10" fillId="5" borderId="5" xfId="4" applyNumberFormat="1" applyFont="1" applyFill="1" applyBorder="1" applyAlignment="1" applyProtection="1">
      <alignment horizontal="left" vertical="top" wrapText="1"/>
      <protection locked="0"/>
    </xf>
    <xf numFmtId="0" fontId="10" fillId="14" borderId="37" xfId="4" applyFont="1" applyFill="1" applyBorder="1" applyAlignment="1">
      <alignment horizontal="center" vertical="center" wrapText="1"/>
    </xf>
    <xf numFmtId="0" fontId="28" fillId="3" borderId="0" xfId="4" applyFont="1" applyFill="1" applyAlignment="1">
      <alignment horizontal="left" vertical="center" indent="1"/>
    </xf>
    <xf numFmtId="0" fontId="10" fillId="3" borderId="0" xfId="4" applyFont="1" applyFill="1" applyAlignment="1">
      <alignment horizontal="center" vertical="center"/>
    </xf>
    <xf numFmtId="0" fontId="29" fillId="3" borderId="0" xfId="4" applyFont="1" applyFill="1" applyAlignment="1">
      <alignment horizontal="right" vertical="center"/>
    </xf>
    <xf numFmtId="0" fontId="30" fillId="0" borderId="0" xfId="0" applyFont="1" applyAlignment="1">
      <alignment horizontal="center"/>
    </xf>
    <xf numFmtId="0" fontId="29" fillId="3" borderId="0" xfId="4" applyFont="1" applyFill="1" applyAlignment="1">
      <alignment horizontal="left" vertical="center"/>
    </xf>
    <xf numFmtId="0" fontId="32" fillId="3" borderId="0" xfId="3" applyFont="1" applyFill="1" applyAlignment="1">
      <alignment horizontal="right" vertical="center"/>
    </xf>
    <xf numFmtId="0" fontId="32" fillId="3" borderId="40" xfId="3" applyFont="1" applyFill="1" applyBorder="1" applyAlignment="1">
      <alignment horizontal="right" vertical="center"/>
    </xf>
    <xf numFmtId="0" fontId="19" fillId="3" borderId="10" xfId="3" applyFont="1" applyFill="1" applyBorder="1" applyAlignment="1">
      <alignment horizontal="center" vertical="top" wrapText="1"/>
    </xf>
    <xf numFmtId="0" fontId="19" fillId="3" borderId="11" xfId="3" applyFont="1" applyFill="1" applyBorder="1" applyAlignment="1">
      <alignment horizontal="center" vertical="top"/>
    </xf>
    <xf numFmtId="0" fontId="9" fillId="0" borderId="5" xfId="4" applyFont="1" applyBorder="1" applyAlignment="1">
      <alignment horizontal="center" vertical="center"/>
    </xf>
    <xf numFmtId="4" fontId="9" fillId="0" borderId="5" xfId="4" applyNumberFormat="1" applyFont="1" applyBorder="1" applyAlignment="1">
      <alignment horizontal="center" vertical="center" wrapText="1"/>
    </xf>
    <xf numFmtId="0" fontId="9" fillId="0" borderId="36" xfId="5" applyFont="1" applyBorder="1" applyAlignment="1">
      <alignment horizontal="left" vertical="top"/>
    </xf>
    <xf numFmtId="165" fontId="25" fillId="6" borderId="6" xfId="6" applyFont="1" applyFill="1" applyBorder="1" applyAlignment="1" applyProtection="1">
      <alignment horizontal="left"/>
      <protection locked="0"/>
    </xf>
    <xf numFmtId="0" fontId="25" fillId="0" borderId="5" xfId="4" applyFont="1" applyBorder="1" applyAlignment="1">
      <alignment horizontal="left" wrapText="1"/>
    </xf>
    <xf numFmtId="10" fontId="25" fillId="5" borderId="5" xfId="4" applyNumberFormat="1" applyFont="1" applyFill="1" applyBorder="1" applyAlignment="1">
      <alignment horizontal="center" vertical="center"/>
    </xf>
    <xf numFmtId="0" fontId="25" fillId="0" borderId="5" xfId="4" applyFont="1" applyBorder="1" applyAlignment="1">
      <alignment horizontal="left"/>
    </xf>
    <xf numFmtId="10" fontId="25" fillId="8" borderId="5" xfId="4" applyNumberFormat="1" applyFont="1" applyFill="1" applyBorder="1" applyAlignment="1">
      <alignment horizontal="center" vertical="center"/>
    </xf>
    <xf numFmtId="0" fontId="22" fillId="3" borderId="5" xfId="4" applyFont="1" applyFill="1" applyBorder="1" applyAlignment="1">
      <alignment horizontal="center" vertical="center"/>
    </xf>
    <xf numFmtId="0" fontId="9" fillId="3" borderId="31" xfId="0" applyFont="1" applyFill="1" applyBorder="1" applyAlignment="1">
      <alignment vertical="top" wrapText="1"/>
    </xf>
    <xf numFmtId="0" fontId="9" fillId="3" borderId="32" xfId="0" applyFont="1" applyFill="1" applyBorder="1" applyAlignment="1">
      <alignment vertical="top" wrapText="1"/>
    </xf>
    <xf numFmtId="0" fontId="9" fillId="3" borderId="0" xfId="0" applyFont="1" applyFill="1" applyAlignment="1">
      <alignment vertical="top" wrapText="1"/>
    </xf>
    <xf numFmtId="0" fontId="10" fillId="12" borderId="37" xfId="4" applyFont="1" applyFill="1" applyBorder="1" applyAlignment="1">
      <alignment horizontal="center" vertical="center" wrapText="1"/>
    </xf>
    <xf numFmtId="0" fontId="52" fillId="0" borderId="0" xfId="0" applyFont="1" applyAlignment="1">
      <alignment horizontal="right" vertical="center" textRotation="90" wrapText="1"/>
    </xf>
    <xf numFmtId="0" fontId="10" fillId="3" borderId="0" xfId="4" applyFont="1" applyFill="1" applyAlignment="1">
      <alignment horizontal="left" vertical="center"/>
    </xf>
    <xf numFmtId="167" fontId="10" fillId="3" borderId="0" xfId="0" applyNumberFormat="1" applyFont="1" applyFill="1" applyAlignment="1">
      <alignment horizontal="left" vertical="center" wrapText="1"/>
    </xf>
    <xf numFmtId="4" fontId="13" fillId="4" borderId="26" xfId="0" applyNumberFormat="1" applyFont="1" applyFill="1" applyBorder="1" applyAlignment="1">
      <alignment horizontal="center" vertical="center" wrapText="1"/>
    </xf>
    <xf numFmtId="4" fontId="10" fillId="4" borderId="26" xfId="0" applyNumberFormat="1" applyFont="1" applyFill="1" applyBorder="1" applyAlignment="1">
      <alignment horizontal="center" vertical="top"/>
    </xf>
    <xf numFmtId="3" fontId="10" fillId="4" borderId="26" xfId="0" applyNumberFormat="1" applyFont="1" applyFill="1" applyBorder="1" applyAlignment="1">
      <alignment horizontal="center" vertical="top"/>
    </xf>
    <xf numFmtId="14" fontId="10" fillId="4" borderId="26" xfId="0" applyNumberFormat="1" applyFont="1" applyFill="1" applyBorder="1" applyAlignment="1">
      <alignment horizontal="center" vertical="top"/>
    </xf>
    <xf numFmtId="4" fontId="13" fillId="4" borderId="26" xfId="0" applyNumberFormat="1" applyFont="1" applyFill="1" applyBorder="1" applyAlignment="1">
      <alignment horizontal="center" vertical="center"/>
    </xf>
    <xf numFmtId="4" fontId="23" fillId="11" borderId="22" xfId="0" applyNumberFormat="1" applyFont="1" applyFill="1" applyBorder="1" applyAlignment="1">
      <alignment horizontal="right" vertical="top" wrapText="1"/>
    </xf>
    <xf numFmtId="4" fontId="23" fillId="11" borderId="24" xfId="0" applyNumberFormat="1" applyFont="1" applyFill="1" applyBorder="1" applyAlignment="1">
      <alignment horizontal="right" vertical="top" wrapText="1"/>
    </xf>
    <xf numFmtId="0" fontId="67" fillId="0" borderId="0" xfId="0" applyFont="1" applyAlignment="1">
      <alignment horizontal="right" vertical="center" textRotation="90" wrapText="1"/>
    </xf>
    <xf numFmtId="167" fontId="10" fillId="3" borderId="0" xfId="0" applyNumberFormat="1" applyFont="1" applyFill="1" applyAlignment="1">
      <alignment horizontal="left"/>
    </xf>
    <xf numFmtId="49" fontId="21" fillId="3" borderId="0" xfId="0" applyNumberFormat="1" applyFont="1" applyFill="1" applyAlignment="1">
      <alignment horizontal="right" vertical="top"/>
    </xf>
    <xf numFmtId="49" fontId="10" fillId="5" borderId="27" xfId="4" applyNumberFormat="1" applyFont="1" applyFill="1" applyBorder="1" applyAlignment="1" applyProtection="1">
      <alignment horizontal="left" vertical="top" wrapText="1"/>
      <protection locked="0"/>
    </xf>
    <xf numFmtId="49" fontId="10" fillId="5" borderId="28" xfId="4" applyNumberFormat="1" applyFont="1" applyFill="1" applyBorder="1" applyAlignment="1" applyProtection="1">
      <alignment horizontal="left" vertical="top" wrapText="1"/>
      <protection locked="0"/>
    </xf>
    <xf numFmtId="49" fontId="10" fillId="5" borderId="29" xfId="4" applyNumberFormat="1" applyFont="1" applyFill="1" applyBorder="1" applyAlignment="1" applyProtection="1">
      <alignment horizontal="left" vertical="top" wrapText="1"/>
      <protection locked="0"/>
    </xf>
    <xf numFmtId="0" fontId="12" fillId="4" borderId="2"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0" fillId="13" borderId="56" xfId="0" applyFont="1" applyFill="1" applyBorder="1" applyAlignment="1">
      <alignment horizontal="left" vertical="top" wrapText="1"/>
    </xf>
    <xf numFmtId="0" fontId="6" fillId="13" borderId="56" xfId="0" applyFont="1" applyFill="1" applyBorder="1" applyAlignment="1">
      <alignment horizontal="left" vertical="top" wrapText="1"/>
    </xf>
    <xf numFmtId="0" fontId="10" fillId="2" borderId="0" xfId="0" applyFont="1" applyFill="1" applyAlignment="1">
      <alignment horizontal="right" vertical="top" wrapText="1"/>
    </xf>
    <xf numFmtId="0" fontId="23" fillId="2" borderId="56" xfId="0" applyFont="1" applyFill="1" applyBorder="1" applyAlignment="1">
      <alignment horizontal="left" vertical="top" wrapText="1"/>
    </xf>
    <xf numFmtId="0" fontId="77" fillId="2" borderId="56" xfId="0" applyFont="1" applyFill="1" applyBorder="1" applyAlignment="1">
      <alignment horizontal="left" vertical="top" wrapText="1"/>
    </xf>
    <xf numFmtId="0" fontId="22" fillId="2" borderId="44" xfId="9" applyFont="1" applyFill="1" applyBorder="1" applyAlignment="1">
      <alignment horizontal="center" wrapText="1"/>
    </xf>
    <xf numFmtId="0" fontId="14" fillId="2" borderId="56" xfId="0" applyFont="1" applyFill="1" applyBorder="1" applyAlignment="1">
      <alignment horizontal="left" vertical="top" wrapText="1"/>
    </xf>
    <xf numFmtId="0" fontId="9" fillId="2" borderId="56" xfId="0" applyFont="1" applyFill="1" applyBorder="1" applyAlignment="1">
      <alignment horizontal="left" vertical="top" wrapText="1"/>
    </xf>
    <xf numFmtId="0" fontId="78" fillId="2" borderId="56" xfId="0" applyFont="1" applyFill="1" applyBorder="1" applyAlignment="1">
      <alignment horizontal="left" vertical="top" wrapText="1"/>
    </xf>
    <xf numFmtId="49" fontId="10" fillId="5" borderId="59" xfId="4" applyNumberFormat="1" applyFont="1" applyFill="1" applyBorder="1" applyAlignment="1" applyProtection="1">
      <alignment horizontal="center" vertical="top" wrapText="1"/>
      <protection locked="0"/>
    </xf>
    <xf numFmtId="0" fontId="6" fillId="2" borderId="0" xfId="0" applyFont="1" applyFill="1" applyAlignment="1">
      <alignment horizontal="right" vertical="top" wrapText="1"/>
    </xf>
    <xf numFmtId="0" fontId="52" fillId="3" borderId="39" xfId="0" applyFont="1" applyFill="1" applyBorder="1" applyAlignment="1" applyProtection="1">
      <alignment wrapText="1"/>
      <protection locked="0"/>
    </xf>
    <xf numFmtId="44" fontId="52" fillId="3" borderId="39" xfId="1" applyFont="1" applyFill="1" applyBorder="1" applyAlignment="1" applyProtection="1">
      <alignment wrapText="1"/>
      <protection locked="0"/>
    </xf>
    <xf numFmtId="173" fontId="52" fillId="3" borderId="39" xfId="0" applyNumberFormat="1" applyFont="1" applyFill="1" applyBorder="1" applyAlignment="1" applyProtection="1">
      <alignment horizontal="center" wrapText="1"/>
      <protection locked="0"/>
    </xf>
    <xf numFmtId="0" fontId="75" fillId="0" borderId="39" xfId="0" applyFont="1" applyBorder="1" applyAlignment="1">
      <alignment horizontal="center" wrapText="1"/>
    </xf>
    <xf numFmtId="44" fontId="75" fillId="4" borderId="39" xfId="1" applyFont="1" applyFill="1" applyBorder="1" applyAlignment="1" applyProtection="1">
      <alignment horizontal="center" wrapText="1"/>
    </xf>
    <xf numFmtId="0" fontId="75" fillId="4" borderId="39" xfId="0" applyFont="1" applyFill="1" applyBorder="1" applyAlignment="1" applyProtection="1">
      <alignment wrapText="1"/>
      <protection locked="0"/>
    </xf>
    <xf numFmtId="0" fontId="52" fillId="0" borderId="39" xfId="0" applyFont="1" applyBorder="1" applyAlignment="1">
      <alignment wrapText="1"/>
    </xf>
    <xf numFmtId="0" fontId="52" fillId="0" borderId="39" xfId="0" applyFont="1" applyBorder="1" applyAlignment="1">
      <alignment horizontal="center" wrapText="1"/>
    </xf>
    <xf numFmtId="0" fontId="22" fillId="2" borderId="44" xfId="9" applyFont="1" applyFill="1" applyBorder="1" applyAlignment="1">
      <alignment horizontal="center"/>
    </xf>
    <xf numFmtId="49" fontId="10" fillId="5" borderId="58" xfId="4" applyNumberFormat="1" applyFont="1" applyFill="1" applyBorder="1" applyAlignment="1" applyProtection="1">
      <alignment horizontal="center" vertical="top"/>
      <protection locked="0"/>
    </xf>
    <xf numFmtId="49" fontId="10" fillId="5" borderId="59" xfId="4" applyNumberFormat="1" applyFont="1" applyFill="1" applyBorder="1" applyAlignment="1" applyProtection="1">
      <alignment horizontal="center" vertical="top"/>
      <protection locked="0"/>
    </xf>
    <xf numFmtId="49" fontId="10" fillId="5" borderId="60" xfId="4" applyNumberFormat="1" applyFont="1" applyFill="1" applyBorder="1" applyAlignment="1" applyProtection="1">
      <alignment horizontal="center" vertical="top"/>
      <protection locked="0"/>
    </xf>
    <xf numFmtId="2" fontId="54" fillId="3" borderId="46" xfId="11" applyNumberFormat="1" applyFont="1" applyFill="1" applyBorder="1" applyAlignment="1">
      <alignment horizontal="center" vertical="center"/>
    </xf>
    <xf numFmtId="2" fontId="54" fillId="3" borderId="47" xfId="11" applyNumberFormat="1" applyFont="1" applyFill="1" applyBorder="1" applyAlignment="1">
      <alignment horizontal="center" vertical="center"/>
    </xf>
    <xf numFmtId="2" fontId="54" fillId="3" borderId="48" xfId="11" applyNumberFormat="1" applyFont="1" applyFill="1" applyBorder="1" applyAlignment="1">
      <alignment horizontal="center" vertical="center"/>
    </xf>
    <xf numFmtId="2" fontId="54" fillId="3" borderId="49" xfId="11" applyNumberFormat="1" applyFont="1" applyFill="1" applyBorder="1" applyAlignment="1">
      <alignment horizontal="center"/>
    </xf>
    <xf numFmtId="2" fontId="54" fillId="3" borderId="50" xfId="11" applyNumberFormat="1" applyFont="1" applyFill="1" applyBorder="1" applyAlignment="1">
      <alignment horizontal="center"/>
    </xf>
    <xf numFmtId="2" fontId="54" fillId="3" borderId="51" xfId="11" applyNumberFormat="1" applyFont="1" applyFill="1" applyBorder="1" applyAlignment="1">
      <alignment horizontal="center"/>
    </xf>
    <xf numFmtId="2" fontId="70" fillId="3" borderId="47" xfId="11" applyNumberFormat="1" applyFont="1" applyFill="1" applyBorder="1" applyAlignment="1">
      <alignment horizontal="left" wrapText="1"/>
    </xf>
    <xf numFmtId="2" fontId="70" fillId="3" borderId="48" xfId="11" applyNumberFormat="1" applyFont="1" applyFill="1" applyBorder="1" applyAlignment="1">
      <alignment horizontal="left" wrapText="1"/>
    </xf>
    <xf numFmtId="44" fontId="2" fillId="3" borderId="52" xfId="11" applyNumberFormat="1" applyFill="1" applyBorder="1" applyAlignment="1">
      <alignment horizontal="center" vertical="center"/>
    </xf>
    <xf numFmtId="0" fontId="2" fillId="3" borderId="54" xfId="11" applyFill="1" applyBorder="1" applyAlignment="1">
      <alignment horizontal="center" vertical="center"/>
    </xf>
    <xf numFmtId="0" fontId="2" fillId="3" borderId="55" xfId="11" applyFill="1" applyBorder="1" applyAlignment="1">
      <alignment horizontal="center" vertical="center"/>
    </xf>
  </cellXfs>
  <cellStyles count="13">
    <cellStyle name="Moeda" xfId="1" builtinId="4"/>
    <cellStyle name="Moeda_Composicao BDI v2.1" xfId="6"/>
    <cellStyle name="Normal" xfId="0" builtinId="0"/>
    <cellStyle name="Normal 2" xfId="3"/>
    <cellStyle name="Normal 2 2" xfId="4"/>
    <cellStyle name="Normal 3" xfId="8"/>
    <cellStyle name="Normal 4" xfId="7"/>
    <cellStyle name="Normal 5" xfId="10"/>
    <cellStyle name="Normal 6" xfId="9"/>
    <cellStyle name="Normal 7" xfId="11"/>
    <cellStyle name="Normal_FICHA DE VERIFICAÇÃO PRELIMINAR - Plano R" xfId="5"/>
    <cellStyle name="Porcentagem" xfId="2" builtinId="5"/>
    <cellStyle name="Vírgula 4" xfId="12"/>
  </cellStyles>
  <dxfs count="679">
    <dxf>
      <font>
        <b/>
        <i val="0"/>
      </font>
      <numFmt numFmtId="0" formatCode="General"/>
      <fill>
        <patternFill>
          <bgColor theme="0" tint="-0.24994659260841701"/>
        </patternFill>
      </fill>
      <border>
        <left style="thin">
          <color theme="1"/>
        </left>
        <right style="thin">
          <color theme="1"/>
        </right>
        <top style="thin">
          <color theme="1"/>
        </top>
        <bottom style="thin">
          <color theme="1"/>
        </bottom>
        <vertical/>
        <horizontal/>
      </border>
    </dxf>
    <dxf>
      <font>
        <b val="0"/>
        <i val="0"/>
      </font>
      <numFmt numFmtId="2" formatCode="0.00"/>
      <fill>
        <patternFill>
          <bgColor theme="0"/>
        </patternFill>
      </fill>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b/>
        <i val="0"/>
      </font>
      <numFmt numFmtId="2" formatCode="0.00"/>
      <fill>
        <patternFill>
          <bgColor theme="0" tint="-4.9989318521683403E-2"/>
        </patternFill>
      </fill>
      <border>
        <left style="thin">
          <color auto="1"/>
        </left>
        <right style="thin">
          <color auto="1"/>
        </right>
        <top style="thin">
          <color auto="1"/>
        </top>
        <bottom style="thin">
          <color auto="1"/>
        </bottom>
        <vertical/>
        <horizontal/>
      </border>
    </dxf>
    <dxf>
      <font>
        <b/>
        <i val="0"/>
      </font>
      <numFmt numFmtId="0" formatCode="General"/>
      <fill>
        <patternFill>
          <bgColor theme="0" tint="-0.24994659260841701"/>
        </patternFill>
      </fill>
      <border>
        <left style="thin">
          <color theme="1"/>
        </left>
        <right style="thin">
          <color theme="1"/>
        </right>
        <top style="thin">
          <color theme="1"/>
        </top>
        <bottom style="thin">
          <color theme="1"/>
        </bottom>
        <vertical/>
        <horizontal/>
      </border>
    </dxf>
    <dxf>
      <font>
        <b val="0"/>
        <i val="0"/>
      </font>
      <numFmt numFmtId="2" formatCode="0.00"/>
      <fill>
        <patternFill>
          <bgColor theme="0"/>
        </patternFill>
      </fill>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b/>
        <i val="0"/>
      </font>
      <numFmt numFmtId="2" formatCode="0.00"/>
      <fill>
        <patternFill>
          <bgColor theme="0" tint="-4.9989318521683403E-2"/>
        </patternFill>
      </fill>
      <border>
        <left style="thin">
          <color auto="1"/>
        </left>
        <right style="thin">
          <color auto="1"/>
        </right>
        <top style="thin">
          <color auto="1"/>
        </top>
        <bottom style="thin">
          <color auto="1"/>
        </bottom>
        <vertical/>
        <horizontal/>
      </border>
    </dxf>
    <dxf>
      <font>
        <b/>
        <i val="0"/>
      </font>
      <numFmt numFmtId="0" formatCode="General"/>
      <fill>
        <patternFill>
          <bgColor theme="0" tint="-0.24994659260841701"/>
        </patternFill>
      </fill>
      <border>
        <left style="thin">
          <color theme="1"/>
        </left>
        <right style="thin">
          <color theme="1"/>
        </right>
        <top style="thin">
          <color theme="1"/>
        </top>
        <bottom style="thin">
          <color theme="1"/>
        </bottom>
        <vertical/>
        <horizontal/>
      </border>
    </dxf>
    <dxf>
      <font>
        <b val="0"/>
        <i val="0"/>
      </font>
      <numFmt numFmtId="2" formatCode="0.00"/>
      <fill>
        <patternFill>
          <bgColor theme="0"/>
        </patternFill>
      </fill>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b/>
        <i val="0"/>
      </font>
      <numFmt numFmtId="2" formatCode="0.00"/>
      <fill>
        <patternFill>
          <bgColor theme="0" tint="-4.9989318521683403E-2"/>
        </patternFill>
      </fill>
      <border>
        <left style="thin">
          <color auto="1"/>
        </left>
        <right style="thin">
          <color auto="1"/>
        </right>
        <top style="thin">
          <color auto="1"/>
        </top>
        <bottom style="thin">
          <color auto="1"/>
        </bottom>
        <vertical/>
        <horizontal/>
      </border>
    </dxf>
    <dxf>
      <font>
        <b/>
        <i val="0"/>
      </font>
      <numFmt numFmtId="0" formatCode="General"/>
      <fill>
        <patternFill>
          <bgColor theme="0" tint="-0.24994659260841701"/>
        </patternFill>
      </fill>
      <border>
        <left style="thin">
          <color theme="1"/>
        </left>
        <right style="thin">
          <color theme="1"/>
        </right>
        <top style="thin">
          <color theme="1"/>
        </top>
        <bottom style="thin">
          <color theme="1"/>
        </bottom>
        <vertical/>
        <horizontal/>
      </border>
    </dxf>
    <dxf>
      <font>
        <b val="0"/>
        <i val="0"/>
      </font>
      <numFmt numFmtId="2" formatCode="0.00"/>
      <fill>
        <patternFill>
          <bgColor theme="0"/>
        </patternFill>
      </fill>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b/>
        <i val="0"/>
      </font>
      <numFmt numFmtId="2" formatCode="0.00"/>
      <fill>
        <patternFill>
          <bgColor theme="0" tint="-4.9989318521683403E-2"/>
        </patternFill>
      </fill>
      <border>
        <left style="thin">
          <color auto="1"/>
        </left>
        <right style="thin">
          <color auto="1"/>
        </right>
        <top style="thin">
          <color auto="1"/>
        </top>
        <bottom style="thin">
          <color auto="1"/>
        </bottom>
        <vertical/>
        <horizontal/>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ill>
        <patternFill>
          <bgColor rgb="FF009999"/>
        </patternFill>
      </fill>
      <border>
        <left/>
        <right/>
      </border>
    </dxf>
    <dxf>
      <font>
        <b/>
        <i val="0"/>
      </font>
      <fill>
        <patternFill>
          <bgColor theme="0" tint="-0.14996795556505021"/>
        </patternFill>
      </fill>
      <border>
        <top style="thin">
          <color auto="1"/>
        </top>
        <bottom style="thin">
          <color auto="1"/>
        </bottom>
        <vertical/>
        <horizontal/>
      </border>
    </dxf>
    <dxf>
      <fill>
        <patternFill>
          <bgColor theme="0"/>
        </patternFill>
      </fill>
      <border>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numFmt numFmtId="30" formatCode="@"/>
      <fill>
        <patternFill>
          <bgColor rgb="FFFFFF99"/>
        </patternFill>
      </fill>
    </dxf>
    <dxf>
      <font>
        <b/>
        <i val="0"/>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vertical/>
        <horizontal/>
      </border>
    </dxf>
    <dxf>
      <font>
        <b/>
        <i val="0"/>
        <condense val="0"/>
        <extend val="0"/>
        <color indexed="9"/>
      </font>
      <fill>
        <patternFill patternType="none">
          <fgColor indexed="64"/>
          <bgColor indexed="65"/>
        </patternFill>
      </fill>
      <border>
        <left/>
        <right/>
        <top style="thin">
          <color indexed="64"/>
        </top>
        <bottom/>
      </border>
    </dxf>
    <dxf>
      <font>
        <b/>
        <i val="0"/>
        <condense val="0"/>
        <extend val="0"/>
        <color indexed="9"/>
      </font>
      <fill>
        <patternFill patternType="none">
          <fgColor indexed="64"/>
          <bgColor indexed="65"/>
        </patternFill>
      </fill>
      <border>
        <left/>
        <right/>
        <top style="thin">
          <color indexed="64"/>
        </top>
        <bottom/>
      </border>
    </dxf>
  </dxfs>
  <tableStyles count="0" defaultTableStyle="TableStyleMedium9" defaultPivotStyle="PivotStyleLight16"/>
  <colors>
    <mruColors>
      <color rgb="FFFFFF99"/>
      <color rgb="FFFFFF66"/>
      <color rgb="FF0000FF"/>
      <color rgb="FFFFFF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hyperlink" Target="#PLANILHA!A1"/><Relationship Id="rId2" Type="http://schemas.openxmlformats.org/officeDocument/2006/relationships/hyperlink" Target="#INFO!A1"/><Relationship Id="rId1"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1.png"/><Relationship Id="rId3" Type="http://schemas.openxmlformats.org/officeDocument/2006/relationships/hyperlink" Target="#BDI!A1"/><Relationship Id="rId7" Type="http://schemas.openxmlformats.org/officeDocument/2006/relationships/image" Target="../media/image16.png"/><Relationship Id="rId12" Type="http://schemas.openxmlformats.org/officeDocument/2006/relationships/image" Target="../media/image20.png"/><Relationship Id="rId2" Type="http://schemas.openxmlformats.org/officeDocument/2006/relationships/hyperlink" Target="#MEMORIA!A1"/><Relationship Id="rId16" Type="http://schemas.openxmlformats.org/officeDocument/2006/relationships/image" Target="../media/image23.jpeg"/><Relationship Id="rId1" Type="http://schemas.openxmlformats.org/officeDocument/2006/relationships/hyperlink" Target="#INFO!A1"/><Relationship Id="rId6" Type="http://schemas.openxmlformats.org/officeDocument/2006/relationships/image" Target="../media/image3.png"/><Relationship Id="rId11" Type="http://schemas.openxmlformats.org/officeDocument/2006/relationships/image" Target="../media/image19.png"/><Relationship Id="rId5" Type="http://schemas.openxmlformats.org/officeDocument/2006/relationships/image" Target="../media/image15.png"/><Relationship Id="rId15" Type="http://schemas.openxmlformats.org/officeDocument/2006/relationships/image" Target="../media/image12.emf"/><Relationship Id="rId10" Type="http://schemas.openxmlformats.org/officeDocument/2006/relationships/image" Target="../media/image18.png"/><Relationship Id="rId4" Type="http://schemas.openxmlformats.org/officeDocument/2006/relationships/image" Target="../media/image1.png"/><Relationship Id="rId9" Type="http://schemas.openxmlformats.org/officeDocument/2006/relationships/image" Target="../media/image6.png"/><Relationship Id="rId14" Type="http://schemas.openxmlformats.org/officeDocument/2006/relationships/image" Target="../media/image22.png"/></Relationships>
</file>

<file path=xl/drawings/_rels/drawing4.xml.rels><?xml version="1.0" encoding="UTF-8" standalone="yes"?>
<Relationships xmlns="http://schemas.openxmlformats.org/package/2006/relationships"><Relationship Id="rId3" Type="http://schemas.openxmlformats.org/officeDocument/2006/relationships/hyperlink" Target="#CRONOGRAMA!A1"/><Relationship Id="rId2" Type="http://schemas.openxmlformats.org/officeDocument/2006/relationships/hyperlink" Target="#INFO!A1"/><Relationship Id="rId1" Type="http://schemas.openxmlformats.org/officeDocument/2006/relationships/image" Target="../media/image24.jpeg"/><Relationship Id="rId5" Type="http://schemas.openxmlformats.org/officeDocument/2006/relationships/image" Target="../media/image12.emf"/><Relationship Id="rId4" Type="http://schemas.openxmlformats.org/officeDocument/2006/relationships/hyperlink" Target="#PLANILHA!A1"/></Relationships>
</file>

<file path=xl/drawings/_rels/drawing5.xml.rels><?xml version="1.0" encoding="UTF-8" standalone="yes"?>
<Relationships xmlns="http://schemas.openxmlformats.org/package/2006/relationships"><Relationship Id="rId3" Type="http://schemas.openxmlformats.org/officeDocument/2006/relationships/hyperlink" Target="#MEMORIA!A1"/><Relationship Id="rId2" Type="http://schemas.openxmlformats.org/officeDocument/2006/relationships/hyperlink" Target="#INFO!A1"/><Relationship Id="rId1" Type="http://schemas.openxmlformats.org/officeDocument/2006/relationships/image" Target="../media/image25.jpeg"/><Relationship Id="rId4" Type="http://schemas.openxmlformats.org/officeDocument/2006/relationships/image" Target="../media/image26.emf"/></Relationships>
</file>

<file path=xl/drawings/_rels/drawing6.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image" Target="../media/image26.emf"/></Relationships>
</file>

<file path=xl/drawings/_rels/drawing7.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image" Target="../media/image26.emf"/></Relationships>
</file>

<file path=xl/drawings/_rels/drawing8.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xdr:twoCellAnchor>
    <xdr:from>
      <xdr:col>7</xdr:col>
      <xdr:colOff>352103</xdr:colOff>
      <xdr:row>50</xdr:row>
      <xdr:rowOff>226585</xdr:rowOff>
    </xdr:from>
    <xdr:to>
      <xdr:col>12</xdr:col>
      <xdr:colOff>0</xdr:colOff>
      <xdr:row>51</xdr:row>
      <xdr:rowOff>616038</xdr:rowOff>
    </xdr:to>
    <xdr:sp macro="" textlink="">
      <xdr:nvSpPr>
        <xdr:cNvPr id="17" name="CaixaDeTexto 16">
          <a:extLst>
            <a:ext uri="{FF2B5EF4-FFF2-40B4-BE49-F238E27FC236}">
              <a16:creationId xmlns:a16="http://schemas.microsoft.com/office/drawing/2014/main" xmlns="" id="{CD8C68CD-C840-418B-BCCE-E0F0BDA33936}"/>
            </a:ext>
          </a:extLst>
        </xdr:cNvPr>
        <xdr:cNvSpPr txBox="1"/>
      </xdr:nvSpPr>
      <xdr:spPr>
        <a:xfrm>
          <a:off x="11535574" y="12306526"/>
          <a:ext cx="2886396" cy="10730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Técnico pelo Orçamento</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ENG: Ricardo Peixoto dos Santos</a:t>
          </a:r>
        </a:p>
        <a:p>
          <a:pPr algn="l"/>
          <a:r>
            <a:rPr lang="pt-BR" sz="1000" baseline="0">
              <a:latin typeface="Calibri "/>
              <a:ea typeface="Verdana" panose="020B0604030504040204" pitchFamily="34" charset="0"/>
              <a:cs typeface="Arial" panose="020B0604020202020204" pitchFamily="34" charset="0"/>
            </a:rPr>
            <a:t>CREA: 5070047301</a:t>
          </a:r>
        </a:p>
        <a:p>
          <a:pPr algn="l"/>
          <a:r>
            <a:rPr lang="pt-BR" sz="1000" baseline="0">
              <a:latin typeface="Calibri "/>
              <a:ea typeface="Verdana" panose="020B0604030504040204" pitchFamily="34" charset="0"/>
              <a:cs typeface="Arial" panose="020B0604020202020204" pitchFamily="34" charset="0"/>
            </a:rPr>
            <a:t>ART/RRT: </a:t>
          </a:r>
          <a:endParaRPr lang="pt-BR" sz="1000">
            <a:latin typeface="Calibri "/>
            <a:ea typeface="Verdana" panose="020B0604030504040204" pitchFamily="34" charset="0"/>
            <a:cs typeface="Arial" panose="020B0604020202020204" pitchFamily="34" charset="0"/>
          </a:endParaRPr>
        </a:p>
      </xdr:txBody>
    </xdr:sp>
    <xdr:clientData/>
  </xdr:twoCellAnchor>
  <xdr:twoCellAnchor>
    <xdr:from>
      <xdr:col>7</xdr:col>
      <xdr:colOff>371980</xdr:colOff>
      <xdr:row>48</xdr:row>
      <xdr:rowOff>157378</xdr:rowOff>
    </xdr:from>
    <xdr:to>
      <xdr:col>12</xdr:col>
      <xdr:colOff>0</xdr:colOff>
      <xdr:row>49</xdr:row>
      <xdr:rowOff>546830</xdr:rowOff>
    </xdr:to>
    <xdr:sp macro="" textlink="">
      <xdr:nvSpPr>
        <xdr:cNvPr id="18" name="CaixaDeTexto 17">
          <a:extLst>
            <a:ext uri="{FF2B5EF4-FFF2-40B4-BE49-F238E27FC236}">
              <a16:creationId xmlns:a16="http://schemas.microsoft.com/office/drawing/2014/main" xmlns="" id="{40B25097-FE6D-44D2-92AE-04649361D221}"/>
            </a:ext>
          </a:extLst>
        </xdr:cNvPr>
        <xdr:cNvSpPr txBox="1"/>
      </xdr:nvSpPr>
      <xdr:spPr>
        <a:xfrm>
          <a:off x="11555451" y="10870202"/>
          <a:ext cx="2844107" cy="10730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Técnico pelo Orçamento</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ARQ.: Liane hatizuka yoshida</a:t>
          </a:r>
        </a:p>
        <a:p>
          <a:pPr algn="l"/>
          <a:r>
            <a:rPr lang="pt-BR" sz="1000" baseline="0">
              <a:latin typeface="Calibri "/>
              <a:ea typeface="Verdana" panose="020B0604030504040204" pitchFamily="34" charset="0"/>
              <a:cs typeface="Arial" panose="020B0604020202020204" pitchFamily="34" charset="0"/>
            </a:rPr>
            <a:t>CAU: A143535-3</a:t>
          </a:r>
          <a:br>
            <a:rPr lang="pt-BR" sz="1000" baseline="0">
              <a:latin typeface="Calibri "/>
              <a:ea typeface="Verdana" panose="020B0604030504040204" pitchFamily="34" charset="0"/>
              <a:cs typeface="Arial" panose="020B0604020202020204" pitchFamily="34" charset="0"/>
            </a:rPr>
          </a:br>
          <a:r>
            <a:rPr lang="pt-BR" sz="1000" baseline="0">
              <a:latin typeface="Calibri "/>
              <a:ea typeface="Verdana" panose="020B0604030504040204" pitchFamily="34" charset="0"/>
              <a:cs typeface="Arial" panose="020B0604020202020204" pitchFamily="34" charset="0"/>
            </a:rPr>
            <a:t>ART/RRT: </a:t>
          </a:r>
          <a:endParaRPr lang="pt-BR" sz="1000">
            <a:latin typeface="Calibri "/>
            <a:ea typeface="Verdana" panose="020B0604030504040204" pitchFamily="34" charset="0"/>
            <a:cs typeface="Arial" panose="020B0604020202020204" pitchFamily="34" charset="0"/>
          </a:endParaRPr>
        </a:p>
      </xdr:txBody>
    </xdr:sp>
    <xdr:clientData/>
  </xdr:twoCellAnchor>
  <xdr:twoCellAnchor>
    <xdr:from>
      <xdr:col>7</xdr:col>
      <xdr:colOff>342578</xdr:colOff>
      <xdr:row>52</xdr:row>
      <xdr:rowOff>313163</xdr:rowOff>
    </xdr:from>
    <xdr:to>
      <xdr:col>12</xdr:col>
      <xdr:colOff>0</xdr:colOff>
      <xdr:row>54</xdr:row>
      <xdr:rowOff>70167</xdr:rowOff>
    </xdr:to>
    <xdr:sp macro="" textlink="">
      <xdr:nvSpPr>
        <xdr:cNvPr id="19" name="CaixaDeTexto 18">
          <a:extLst>
            <a:ext uri="{FF2B5EF4-FFF2-40B4-BE49-F238E27FC236}">
              <a16:creationId xmlns:a16="http://schemas.microsoft.com/office/drawing/2014/main" xmlns="" id="{3346A82C-A682-4FA9-85C2-24CE7F823A80}"/>
            </a:ext>
          </a:extLst>
        </xdr:cNvPr>
        <xdr:cNvSpPr txBox="1"/>
      </xdr:nvSpPr>
      <xdr:spPr>
        <a:xfrm>
          <a:off x="11526049" y="13760222"/>
          <a:ext cx="2884716" cy="11241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Técnico pelo Orçamento</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ENG: Antonio Carlos Farina Junior</a:t>
          </a:r>
        </a:p>
        <a:p>
          <a:pPr algn="l"/>
          <a:r>
            <a:rPr lang="pt-BR" sz="1000" baseline="0">
              <a:latin typeface="Calibri "/>
              <a:ea typeface="Verdana" panose="020B0604030504040204" pitchFamily="34" charset="0"/>
              <a:cs typeface="Arial" panose="020B0604020202020204" pitchFamily="34" charset="0"/>
            </a:rPr>
            <a:t>CREA: 5070047301</a:t>
          </a:r>
        </a:p>
        <a:p>
          <a:pPr algn="l"/>
          <a:r>
            <a:rPr lang="pt-BR" sz="1000" baseline="0">
              <a:latin typeface="Calibri "/>
              <a:ea typeface="Verdana" panose="020B0604030504040204" pitchFamily="34" charset="0"/>
              <a:cs typeface="Arial" panose="020B0604020202020204" pitchFamily="34" charset="0"/>
            </a:rPr>
            <a:t>ART/RRT: </a:t>
          </a:r>
          <a:endParaRPr lang="pt-BR" sz="1000">
            <a:latin typeface="Calibri "/>
            <a:ea typeface="Verdana" panose="020B0604030504040204" pitchFamily="34" charset="0"/>
            <a:cs typeface="Arial" panose="020B0604020202020204" pitchFamily="34" charset="0"/>
          </a:endParaRPr>
        </a:p>
      </xdr:txBody>
    </xdr:sp>
    <xdr:clientData/>
  </xdr:twoCellAnchor>
  <xdr:twoCellAnchor>
    <xdr:from>
      <xdr:col>7</xdr:col>
      <xdr:colOff>380678</xdr:colOff>
      <xdr:row>46</xdr:row>
      <xdr:rowOff>35219</xdr:rowOff>
    </xdr:from>
    <xdr:to>
      <xdr:col>12</xdr:col>
      <xdr:colOff>0</xdr:colOff>
      <xdr:row>47</xdr:row>
      <xdr:rowOff>422152</xdr:rowOff>
    </xdr:to>
    <xdr:sp macro="" textlink="">
      <xdr:nvSpPr>
        <xdr:cNvPr id="20" name="CaixaDeTexto 19">
          <a:extLst>
            <a:ext uri="{FF2B5EF4-FFF2-40B4-BE49-F238E27FC236}">
              <a16:creationId xmlns:a16="http://schemas.microsoft.com/office/drawing/2014/main" xmlns="" id="{F1CD1FB7-379E-45E1-BE4F-781081342D7F}"/>
            </a:ext>
          </a:extLst>
        </xdr:cNvPr>
        <xdr:cNvSpPr txBox="1"/>
      </xdr:nvSpPr>
      <xdr:spPr>
        <a:xfrm>
          <a:off x="11564149" y="9380925"/>
          <a:ext cx="2846616" cy="10704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pelo Tomador</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xxx</a:t>
          </a:r>
        </a:p>
        <a:p>
          <a:pPr algn="l"/>
          <a:r>
            <a:rPr lang="pt-BR" sz="1000" baseline="0">
              <a:latin typeface="Calibri "/>
              <a:ea typeface="Verdana" panose="020B0604030504040204" pitchFamily="34" charset="0"/>
              <a:cs typeface="Arial" panose="020B0604020202020204" pitchFamily="34" charset="0"/>
            </a:rPr>
            <a:t>xxx</a:t>
          </a:r>
          <a:br>
            <a:rPr lang="pt-BR" sz="1000" baseline="0">
              <a:latin typeface="Calibri "/>
              <a:ea typeface="Verdana" panose="020B0604030504040204" pitchFamily="34" charset="0"/>
              <a:cs typeface="Arial" panose="020B0604020202020204" pitchFamily="34" charset="0"/>
            </a:rPr>
          </a:br>
          <a:endParaRPr lang="pt-BR" sz="1000">
            <a:latin typeface="Calibri "/>
            <a:ea typeface="Verdana" panose="020B0604030504040204" pitchFamily="34" charset="0"/>
            <a:cs typeface="Arial" panose="020B0604020202020204" pitchFamily="34" charset="0"/>
          </a:endParaRPr>
        </a:p>
      </xdr:txBody>
    </xdr:sp>
    <xdr:clientData/>
  </xdr:twoCellAnchor>
  <xdr:twoCellAnchor editAs="oneCell">
    <xdr:from>
      <xdr:col>3</xdr:col>
      <xdr:colOff>156638</xdr:colOff>
      <xdr:row>50</xdr:row>
      <xdr:rowOff>58271</xdr:rowOff>
    </xdr:from>
    <xdr:to>
      <xdr:col>3</xdr:col>
      <xdr:colOff>804638</xdr:colOff>
      <xdr:row>50</xdr:row>
      <xdr:rowOff>706271</xdr:rowOff>
    </xdr:to>
    <xdr:pic>
      <xdr:nvPicPr>
        <xdr:cNvPr id="21" name="Imagem 20">
          <a:extLst>
            <a:ext uri="{FF2B5EF4-FFF2-40B4-BE49-F238E27FC236}">
              <a16:creationId xmlns:a16="http://schemas.microsoft.com/office/drawing/2014/main" xmlns="" id="{8F39A29A-B36C-4C61-81FB-D32F9720BA2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1579" y="12586447"/>
          <a:ext cx="648000" cy="648000"/>
        </a:xfrm>
        <a:prstGeom prst="rect">
          <a:avLst/>
        </a:prstGeom>
      </xdr:spPr>
    </xdr:pic>
    <xdr:clientData/>
  </xdr:twoCellAnchor>
  <xdr:twoCellAnchor editAs="oneCell">
    <xdr:from>
      <xdr:col>3</xdr:col>
      <xdr:colOff>145432</xdr:colOff>
      <xdr:row>46</xdr:row>
      <xdr:rowOff>78441</xdr:rowOff>
    </xdr:from>
    <xdr:to>
      <xdr:col>3</xdr:col>
      <xdr:colOff>793432</xdr:colOff>
      <xdr:row>46</xdr:row>
      <xdr:rowOff>726441</xdr:rowOff>
    </xdr:to>
    <xdr:pic>
      <xdr:nvPicPr>
        <xdr:cNvPr id="22" name="Imagem 21" descr="MOGI GUAÇU BRASÃO Logo Vector (.CDR) Free Download">
          <a:extLst>
            <a:ext uri="{FF2B5EF4-FFF2-40B4-BE49-F238E27FC236}">
              <a16:creationId xmlns:a16="http://schemas.microsoft.com/office/drawing/2014/main" xmlns="" id="{5C422F48-3061-4D50-8047-1C48FB8F8DDF}"/>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08132" y="9431991"/>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145432</xdr:colOff>
      <xdr:row>47</xdr:row>
      <xdr:rowOff>68357</xdr:rowOff>
    </xdr:from>
    <xdr:to>
      <xdr:col>3</xdr:col>
      <xdr:colOff>793432</xdr:colOff>
      <xdr:row>47</xdr:row>
      <xdr:rowOff>716357</xdr:rowOff>
    </xdr:to>
    <xdr:pic>
      <xdr:nvPicPr>
        <xdr:cNvPr id="23" name="Imagem 22" descr="Leis de Tietê SP - Digitalização, Compilação e Consolidação da legislação  municipal">
          <a:extLst>
            <a:ext uri="{FF2B5EF4-FFF2-40B4-BE49-F238E27FC236}">
              <a16:creationId xmlns:a16="http://schemas.microsoft.com/office/drawing/2014/main" xmlns="" id="{FDA51E4F-342D-406D-8BE6-0698E72A20DF}"/>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08132" y="10212482"/>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145432</xdr:colOff>
      <xdr:row>49</xdr:row>
      <xdr:rowOff>39784</xdr:rowOff>
    </xdr:from>
    <xdr:to>
      <xdr:col>3</xdr:col>
      <xdr:colOff>793432</xdr:colOff>
      <xdr:row>49</xdr:row>
      <xdr:rowOff>687784</xdr:rowOff>
    </xdr:to>
    <xdr:pic>
      <xdr:nvPicPr>
        <xdr:cNvPr id="24" name="Imagem 23">
          <a:extLst>
            <a:ext uri="{FF2B5EF4-FFF2-40B4-BE49-F238E27FC236}">
              <a16:creationId xmlns:a16="http://schemas.microsoft.com/office/drawing/2014/main" xmlns="" id="{76493635-7BCF-4A30-9FB2-9C5DB1C51515}"/>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508132" y="11765059"/>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193057</xdr:colOff>
      <xdr:row>51</xdr:row>
      <xdr:rowOff>73958</xdr:rowOff>
    </xdr:from>
    <xdr:to>
      <xdr:col>3</xdr:col>
      <xdr:colOff>764802</xdr:colOff>
      <xdr:row>51</xdr:row>
      <xdr:rowOff>721958</xdr:rowOff>
    </xdr:to>
    <xdr:pic>
      <xdr:nvPicPr>
        <xdr:cNvPr id="25" name="Imagem 24">
          <a:extLst>
            <a:ext uri="{FF2B5EF4-FFF2-40B4-BE49-F238E27FC236}">
              <a16:creationId xmlns:a16="http://schemas.microsoft.com/office/drawing/2014/main" xmlns="" id="{68096F99-1DA1-4A8D-AEF7-46F449523B60}"/>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55757" y="13380383"/>
          <a:ext cx="571745"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145432</xdr:colOff>
      <xdr:row>53</xdr:row>
      <xdr:rowOff>67235</xdr:rowOff>
    </xdr:from>
    <xdr:to>
      <xdr:col>3</xdr:col>
      <xdr:colOff>793432</xdr:colOff>
      <xdr:row>53</xdr:row>
      <xdr:rowOff>715235</xdr:rowOff>
    </xdr:to>
    <xdr:pic>
      <xdr:nvPicPr>
        <xdr:cNvPr id="26" name="Imagem 25" descr="Plano Municipal de Educação de Votorantim - SP">
          <a:extLst>
            <a:ext uri="{FF2B5EF4-FFF2-40B4-BE49-F238E27FC236}">
              <a16:creationId xmlns:a16="http://schemas.microsoft.com/office/drawing/2014/main" xmlns="" id="{80F6C3E9-3BF2-433E-BD89-2DC5282437F8}"/>
            </a:ext>
          </a:extLst>
        </xdr:cNvPr>
        <xdr:cNvPicPr preferRelativeResize="0">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508132" y="14954810"/>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145432</xdr:colOff>
      <xdr:row>52</xdr:row>
      <xdr:rowOff>54908</xdr:rowOff>
    </xdr:from>
    <xdr:to>
      <xdr:col>3</xdr:col>
      <xdr:colOff>793432</xdr:colOff>
      <xdr:row>52</xdr:row>
      <xdr:rowOff>702908</xdr:rowOff>
    </xdr:to>
    <xdr:pic>
      <xdr:nvPicPr>
        <xdr:cNvPr id="27" name="Imagem 26">
          <a:extLst>
            <a:ext uri="{FF2B5EF4-FFF2-40B4-BE49-F238E27FC236}">
              <a16:creationId xmlns:a16="http://schemas.microsoft.com/office/drawing/2014/main" xmlns="" id="{131801D8-AFD6-4265-96F7-7266B8B0939F}"/>
            </a:ext>
          </a:extLst>
        </xdr:cNvPr>
        <xdr:cNvPicPr>
          <a:picLocks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508132" y="14151908"/>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154957</xdr:colOff>
      <xdr:row>54</xdr:row>
      <xdr:rowOff>103095</xdr:rowOff>
    </xdr:from>
    <xdr:to>
      <xdr:col>3</xdr:col>
      <xdr:colOff>802957</xdr:colOff>
      <xdr:row>54</xdr:row>
      <xdr:rowOff>607095</xdr:rowOff>
    </xdr:to>
    <xdr:pic>
      <xdr:nvPicPr>
        <xdr:cNvPr id="28" name="Imagem 27">
          <a:extLst>
            <a:ext uri="{FF2B5EF4-FFF2-40B4-BE49-F238E27FC236}">
              <a16:creationId xmlns:a16="http://schemas.microsoft.com/office/drawing/2014/main" xmlns="" id="{570C9E2C-995F-4A49-AB42-10CF1F22005D}"/>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517657" y="15781245"/>
          <a:ext cx="648000"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154957</xdr:colOff>
      <xdr:row>56</xdr:row>
      <xdr:rowOff>70356</xdr:rowOff>
    </xdr:from>
    <xdr:to>
      <xdr:col>3</xdr:col>
      <xdr:colOff>802957</xdr:colOff>
      <xdr:row>56</xdr:row>
      <xdr:rowOff>718356</xdr:rowOff>
    </xdr:to>
    <xdr:pic>
      <xdr:nvPicPr>
        <xdr:cNvPr id="29" name="Imagem 28">
          <a:extLst>
            <a:ext uri="{FF2B5EF4-FFF2-40B4-BE49-F238E27FC236}">
              <a16:creationId xmlns:a16="http://schemas.microsoft.com/office/drawing/2014/main" xmlns="" id="{B53A1BF6-59ED-4BCC-9193-5A629125A934}"/>
            </a:ext>
          </a:extLst>
        </xdr:cNvPr>
        <xdr:cNvPicPr>
          <a:picLocks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517657" y="17329656"/>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145432</xdr:colOff>
      <xdr:row>48</xdr:row>
      <xdr:rowOff>73158</xdr:rowOff>
    </xdr:from>
    <xdr:to>
      <xdr:col>3</xdr:col>
      <xdr:colOff>793432</xdr:colOff>
      <xdr:row>48</xdr:row>
      <xdr:rowOff>721158</xdr:rowOff>
    </xdr:to>
    <xdr:pic>
      <xdr:nvPicPr>
        <xdr:cNvPr id="30" name="Imagem 29">
          <a:extLst>
            <a:ext uri="{FF2B5EF4-FFF2-40B4-BE49-F238E27FC236}">
              <a16:creationId xmlns:a16="http://schemas.microsoft.com/office/drawing/2014/main" xmlns="" id="{FF554DA9-0B91-4184-A739-B34EFE313B28}"/>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08132" y="11007858"/>
          <a:ext cx="648000" cy="648000"/>
        </a:xfrm>
        <a:prstGeom prst="rect">
          <a:avLst/>
        </a:prstGeom>
      </xdr:spPr>
    </xdr:pic>
    <xdr:clientData/>
  </xdr:twoCellAnchor>
  <xdr:twoCellAnchor editAs="oneCell">
    <xdr:from>
      <xdr:col>3</xdr:col>
      <xdr:colOff>145432</xdr:colOff>
      <xdr:row>55</xdr:row>
      <xdr:rowOff>78441</xdr:rowOff>
    </xdr:from>
    <xdr:to>
      <xdr:col>3</xdr:col>
      <xdr:colOff>793432</xdr:colOff>
      <xdr:row>55</xdr:row>
      <xdr:rowOff>726441</xdr:rowOff>
    </xdr:to>
    <xdr:pic>
      <xdr:nvPicPr>
        <xdr:cNvPr id="31" name="Imagem 30">
          <a:extLst>
            <a:ext uri="{FF2B5EF4-FFF2-40B4-BE49-F238E27FC236}">
              <a16:creationId xmlns:a16="http://schemas.microsoft.com/office/drawing/2014/main" xmlns="" id="{779F7CEC-CCD0-485A-BF68-FD17813BDCD9}"/>
            </a:ext>
          </a:extLst>
        </xdr:cNvPr>
        <xdr:cNvPicPr>
          <a:picLocks/>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2061" t="8405" r="22491" b="2719"/>
        <a:stretch/>
      </xdr:blipFill>
      <xdr:spPr>
        <a:xfrm>
          <a:off x="6508132" y="16547166"/>
          <a:ext cx="648000" cy="648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1738034</xdr:colOff>
          <xdr:row>46</xdr:row>
          <xdr:rowOff>74519</xdr:rowOff>
        </xdr:from>
        <xdr:to>
          <xdr:col>4</xdr:col>
          <xdr:colOff>2690534</xdr:colOff>
          <xdr:row>47</xdr:row>
          <xdr:rowOff>74519</xdr:rowOff>
        </xdr:to>
        <xdr:pic>
          <xdr:nvPicPr>
            <xdr:cNvPr id="32" name="Imagem 31">
              <a:extLst>
                <a:ext uri="{FF2B5EF4-FFF2-40B4-BE49-F238E27FC236}">
                  <a16:creationId xmlns:a16="http://schemas.microsoft.com/office/drawing/2014/main" xmlns="" id="{104EC9AC-8129-4694-BAB8-8CD5DE7E8CC0}"/>
                </a:ext>
              </a:extLst>
            </xdr:cNvPr>
            <xdr:cNvPicPr>
              <a:picLocks noChangeAspect="1" noChangeArrowheads="1"/>
              <a:extLst>
                <a:ext uri="{84589F7E-364E-4C9E-8A38-B11213B215E9}">
                  <a14:cameraTool cellRange="brasao" spid="_x0000_s5502"/>
                </a:ext>
              </a:extLst>
            </xdr:cNvPicPr>
          </xdr:nvPicPr>
          <xdr:blipFill>
            <a:blip xmlns:r="http://schemas.openxmlformats.org/officeDocument/2006/relationships" r:embed="rId12"/>
            <a:srcRect/>
            <a:stretch>
              <a:fillRect/>
            </a:stretch>
          </xdr:blipFill>
          <xdr:spPr bwMode="auto">
            <a:xfrm>
              <a:off x="8662709" y="9428069"/>
              <a:ext cx="952500" cy="7905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10</xdr:col>
      <xdr:colOff>3113</xdr:colOff>
      <xdr:row>0</xdr:row>
      <xdr:rowOff>3939</xdr:rowOff>
    </xdr:from>
    <xdr:to>
      <xdr:col>10</xdr:col>
      <xdr:colOff>450150</xdr:colOff>
      <xdr:row>1</xdr:row>
      <xdr:rowOff>76017</xdr:rowOff>
    </xdr:to>
    <xdr:pic>
      <xdr:nvPicPr>
        <xdr:cNvPr id="13" name="Imagem 14" descr="Logo ICANP.JPG">
          <a:extLst>
            <a:ext uri="{FF2B5EF4-FFF2-40B4-BE49-F238E27FC236}">
              <a16:creationId xmlns:a16="http://schemas.microsoft.com/office/drawing/2014/main" xmlns="" id="{00000000-0008-0000-01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01" y="3939"/>
          <a:ext cx="447037" cy="423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451247</xdr:colOff>
      <xdr:row>0</xdr:row>
      <xdr:rowOff>14653</xdr:rowOff>
    </xdr:from>
    <xdr:to>
      <xdr:col>14</xdr:col>
      <xdr:colOff>827484</xdr:colOff>
      <xdr:row>1</xdr:row>
      <xdr:rowOff>153865</xdr:rowOff>
    </xdr:to>
    <xdr:sp macro="" textlink="">
      <xdr:nvSpPr>
        <xdr:cNvPr id="14" name="CaixaDeTexto 13">
          <a:extLst>
            <a:ext uri="{FF2B5EF4-FFF2-40B4-BE49-F238E27FC236}">
              <a16:creationId xmlns:a16="http://schemas.microsoft.com/office/drawing/2014/main" xmlns="" id="{00000000-0008-0000-0100-00000E000000}"/>
            </a:ext>
          </a:extLst>
        </xdr:cNvPr>
        <xdr:cNvSpPr txBox="1"/>
      </xdr:nvSpPr>
      <xdr:spPr>
        <a:xfrm>
          <a:off x="1264535" y="14653"/>
          <a:ext cx="3219084" cy="490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latin typeface="+mn-lt"/>
            </a:rPr>
            <a:t>I.C.A.N.P </a:t>
          </a:r>
        </a:p>
        <a:p>
          <a:r>
            <a:rPr lang="pt-BR" sz="1000" b="0">
              <a:latin typeface="+mn-lt"/>
            </a:rPr>
            <a:t>DEPARTAMENTO DE ENGENHARIA E ARQUITETURA</a:t>
          </a:r>
        </a:p>
      </xdr:txBody>
    </xdr:sp>
    <xdr:clientData/>
  </xdr:twoCellAnchor>
  <xdr:twoCellAnchor editAs="oneCell">
    <xdr:from>
      <xdr:col>10</xdr:col>
      <xdr:colOff>7710</xdr:colOff>
      <xdr:row>51</xdr:row>
      <xdr:rowOff>59036</xdr:rowOff>
    </xdr:from>
    <xdr:to>
      <xdr:col>10</xdr:col>
      <xdr:colOff>454747</xdr:colOff>
      <xdr:row>52</xdr:row>
      <xdr:rowOff>131114</xdr:rowOff>
    </xdr:to>
    <xdr:pic>
      <xdr:nvPicPr>
        <xdr:cNvPr id="8" name="Imagem 14" descr="Logo ICANP.JPG">
          <a:extLst>
            <a:ext uri="{FF2B5EF4-FFF2-40B4-BE49-F238E27FC236}">
              <a16:creationId xmlns:a16="http://schemas.microsoft.com/office/drawing/2014/main" xmlns="" id="{7BBED7F2-A87A-46EA-ABFC-0E732854F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45" y="12620830"/>
          <a:ext cx="447037" cy="419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475786</xdr:colOff>
      <xdr:row>51</xdr:row>
      <xdr:rowOff>45168</xdr:rowOff>
    </xdr:from>
    <xdr:to>
      <xdr:col>15</xdr:col>
      <xdr:colOff>23348</xdr:colOff>
      <xdr:row>52</xdr:row>
      <xdr:rowOff>280186</xdr:rowOff>
    </xdr:to>
    <xdr:sp macro="" textlink="">
      <xdr:nvSpPr>
        <xdr:cNvPr id="9" name="CaixaDeTexto 8">
          <a:extLst>
            <a:ext uri="{FF2B5EF4-FFF2-40B4-BE49-F238E27FC236}">
              <a16:creationId xmlns:a16="http://schemas.microsoft.com/office/drawing/2014/main" xmlns="" id="{DC023596-A17F-43D9-8350-6C4ED0916BE8}"/>
            </a:ext>
          </a:extLst>
        </xdr:cNvPr>
        <xdr:cNvSpPr txBox="1"/>
      </xdr:nvSpPr>
      <xdr:spPr>
        <a:xfrm>
          <a:off x="1304461" y="12580068"/>
          <a:ext cx="3690937" cy="587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latin typeface="+mn-lt"/>
            </a:rPr>
            <a:t>I.C.A.N.P </a:t>
          </a:r>
        </a:p>
        <a:p>
          <a:r>
            <a:rPr lang="pt-BR" sz="1000" b="0">
              <a:latin typeface="+mn-lt"/>
            </a:rPr>
            <a:t>DEPARTAMENTO DE ENGENHARIA E ARQUITETURA</a:t>
          </a:r>
        </a:p>
      </xdr:txBody>
    </xdr:sp>
    <xdr:clientData/>
  </xdr:twoCellAnchor>
  <xdr:twoCellAnchor>
    <xdr:from>
      <xdr:col>9</xdr:col>
      <xdr:colOff>165650</xdr:colOff>
      <xdr:row>0</xdr:row>
      <xdr:rowOff>177662</xdr:rowOff>
    </xdr:from>
    <xdr:to>
      <xdr:col>9</xdr:col>
      <xdr:colOff>634646</xdr:colOff>
      <xdr:row>1</xdr:row>
      <xdr:rowOff>61705</xdr:rowOff>
    </xdr:to>
    <xdr:sp macro="" textlink="" fLocksText="0">
      <xdr:nvSpPr>
        <xdr:cNvPr id="21" name="AutoShape 67">
          <a:hlinkClick xmlns:r="http://schemas.openxmlformats.org/officeDocument/2006/relationships" r:id="rId2"/>
          <a:extLst>
            <a:ext uri="{FF2B5EF4-FFF2-40B4-BE49-F238E27FC236}">
              <a16:creationId xmlns:a16="http://schemas.microsoft.com/office/drawing/2014/main" xmlns="" id="{28DFE1CB-EBEB-4C6E-A181-CA5299A14EE3}"/>
            </a:ext>
          </a:extLst>
        </xdr:cNvPr>
        <xdr:cNvSpPr>
          <a:spLocks noChangeArrowheads="1"/>
        </xdr:cNvSpPr>
      </xdr:nvSpPr>
      <xdr:spPr bwMode="auto">
        <a:xfrm>
          <a:off x="165650" y="177662"/>
          <a:ext cx="468996" cy="236468"/>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INFO</a:t>
          </a:r>
        </a:p>
      </xdr:txBody>
    </xdr:sp>
    <xdr:clientData/>
  </xdr:twoCellAnchor>
  <xdr:twoCellAnchor>
    <xdr:from>
      <xdr:col>9</xdr:col>
      <xdr:colOff>165651</xdr:colOff>
      <xdr:row>1</xdr:row>
      <xdr:rowOff>159436</xdr:rowOff>
    </xdr:from>
    <xdr:to>
      <xdr:col>9</xdr:col>
      <xdr:colOff>608819</xdr:colOff>
      <xdr:row>2</xdr:row>
      <xdr:rowOff>94835</xdr:rowOff>
    </xdr:to>
    <xdr:sp macro="" textlink="" fLocksText="0">
      <xdr:nvSpPr>
        <xdr:cNvPr id="22" name="AutoShape 67">
          <a:hlinkClick xmlns:r="http://schemas.openxmlformats.org/officeDocument/2006/relationships" r:id="rId3"/>
          <a:extLst>
            <a:ext uri="{FF2B5EF4-FFF2-40B4-BE49-F238E27FC236}">
              <a16:creationId xmlns:a16="http://schemas.microsoft.com/office/drawing/2014/main" xmlns="" id="{04AC3135-5A19-4148-864E-3DC5E41B3592}"/>
            </a:ext>
          </a:extLst>
        </xdr:cNvPr>
        <xdr:cNvSpPr>
          <a:spLocks noChangeArrowheads="1"/>
        </xdr:cNvSpPr>
      </xdr:nvSpPr>
      <xdr:spPr bwMode="auto">
        <a:xfrm>
          <a:off x="165651" y="511861"/>
          <a:ext cx="443168" cy="240199"/>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a:t>
          </a:r>
          <a:endParaRPr lang="pt-BR" sz="1100" b="1" i="0" u="none" strike="noStrike" baseline="0">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542925</xdr:colOff>
      <xdr:row>0</xdr:row>
      <xdr:rowOff>114300</xdr:rowOff>
    </xdr:from>
    <xdr:to>
      <xdr:col>4</xdr:col>
      <xdr:colOff>3971925</xdr:colOff>
      <xdr:row>3</xdr:row>
      <xdr:rowOff>117373</xdr:rowOff>
    </xdr:to>
    <xdr:sp macro="" textlink="">
      <xdr:nvSpPr>
        <xdr:cNvPr id="10" name="CaixaDeTexto 9">
          <a:extLst>
            <a:ext uri="{FF2B5EF4-FFF2-40B4-BE49-F238E27FC236}">
              <a16:creationId xmlns:a16="http://schemas.microsoft.com/office/drawing/2014/main" xmlns="" id="{00000000-0008-0000-0200-00000A000000}"/>
            </a:ext>
          </a:extLst>
        </xdr:cNvPr>
        <xdr:cNvSpPr txBox="1"/>
      </xdr:nvSpPr>
      <xdr:spPr>
        <a:xfrm>
          <a:off x="1352550" y="114300"/>
          <a:ext cx="5610225" cy="4888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I.C.A.N.P - INSTITUTO CAMPINAS DE ADMINISTRAÇÃO, DE NEGÓCIOS E DE PROJETOS</a:t>
          </a:r>
        </a:p>
        <a:p>
          <a:r>
            <a:rPr lang="pt-BR" sz="1100" b="0"/>
            <a:t>DEPARTAMENTO DE ENGENHARIA E ARQUITETURA</a:t>
          </a:r>
        </a:p>
      </xdr:txBody>
    </xdr:sp>
    <xdr:clientData/>
  </xdr:twoCellAnchor>
  <xdr:twoCellAnchor>
    <xdr:from>
      <xdr:col>4</xdr:col>
      <xdr:colOff>3265224</xdr:colOff>
      <xdr:row>9</xdr:row>
      <xdr:rowOff>47626</xdr:rowOff>
    </xdr:from>
    <xdr:to>
      <xdr:col>5</xdr:col>
      <xdr:colOff>1858</xdr:colOff>
      <xdr:row>10</xdr:row>
      <xdr:rowOff>114301</xdr:rowOff>
    </xdr:to>
    <xdr:sp macro="[0]!Importar_Orçamento.Importar_Orçamento" textlink="" fLocksText="0">
      <xdr:nvSpPr>
        <xdr:cNvPr id="18" name="AutoShape 67">
          <a:extLst>
            <a:ext uri="{FF2B5EF4-FFF2-40B4-BE49-F238E27FC236}">
              <a16:creationId xmlns:a16="http://schemas.microsoft.com/office/drawing/2014/main" xmlns="" id="{BBD37163-6D9E-4774-B5E4-4BBDC5BCD2E1}"/>
            </a:ext>
          </a:extLst>
        </xdr:cNvPr>
        <xdr:cNvSpPr>
          <a:spLocks noChangeArrowheads="1"/>
        </xdr:cNvSpPr>
      </xdr:nvSpPr>
      <xdr:spPr bwMode="auto">
        <a:xfrm>
          <a:off x="6256074" y="1562101"/>
          <a:ext cx="1080034" cy="247650"/>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IMPORTAR BASE</a:t>
          </a:r>
        </a:p>
      </xdr:txBody>
    </xdr:sp>
    <xdr:clientData fPrintsWithSheet="0"/>
  </xdr:twoCellAnchor>
  <xdr:twoCellAnchor>
    <xdr:from>
      <xdr:col>4</xdr:col>
      <xdr:colOff>2074599</xdr:colOff>
      <xdr:row>9</xdr:row>
      <xdr:rowOff>47626</xdr:rowOff>
    </xdr:from>
    <xdr:to>
      <xdr:col>4</xdr:col>
      <xdr:colOff>3154633</xdr:colOff>
      <xdr:row>10</xdr:row>
      <xdr:rowOff>114301</xdr:rowOff>
    </xdr:to>
    <xdr:sp macro="[0]!Editar.Editar" textlink="" fLocksText="0">
      <xdr:nvSpPr>
        <xdr:cNvPr id="20" name="AutoShape 67">
          <a:extLst>
            <a:ext uri="{FF2B5EF4-FFF2-40B4-BE49-F238E27FC236}">
              <a16:creationId xmlns:a16="http://schemas.microsoft.com/office/drawing/2014/main" xmlns="" id="{A5DFB2A4-19BF-4B65-B7D7-4443FCD7D54F}"/>
            </a:ext>
          </a:extLst>
        </xdr:cNvPr>
        <xdr:cNvSpPr>
          <a:spLocks noChangeArrowheads="1"/>
        </xdr:cNvSpPr>
      </xdr:nvSpPr>
      <xdr:spPr bwMode="auto">
        <a:xfrm>
          <a:off x="4941624" y="1562101"/>
          <a:ext cx="1080034" cy="247650"/>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EDITAR</a:t>
          </a:r>
        </a:p>
      </xdr:txBody>
    </xdr:sp>
    <xdr:clientData fPrintsWithSheet="0"/>
  </xdr:twoCellAnchor>
  <xdr:twoCellAnchor>
    <xdr:from>
      <xdr:col>4</xdr:col>
      <xdr:colOff>864924</xdr:colOff>
      <xdr:row>9</xdr:row>
      <xdr:rowOff>47626</xdr:rowOff>
    </xdr:from>
    <xdr:to>
      <xdr:col>4</xdr:col>
      <xdr:colOff>1944958</xdr:colOff>
      <xdr:row>10</xdr:row>
      <xdr:rowOff>114301</xdr:rowOff>
    </xdr:to>
    <xdr:sp macro="[0]!Preparar.Preparar" textlink="" fLocksText="0">
      <xdr:nvSpPr>
        <xdr:cNvPr id="21" name="AutoShape 67">
          <a:extLst>
            <a:ext uri="{FF2B5EF4-FFF2-40B4-BE49-F238E27FC236}">
              <a16:creationId xmlns:a16="http://schemas.microsoft.com/office/drawing/2014/main" xmlns="" id="{A700A41D-50A4-42D6-979B-0180F4D2B564}"/>
            </a:ext>
          </a:extLst>
        </xdr:cNvPr>
        <xdr:cNvSpPr>
          <a:spLocks noChangeArrowheads="1"/>
        </xdr:cNvSpPr>
      </xdr:nvSpPr>
      <xdr:spPr bwMode="auto">
        <a:xfrm>
          <a:off x="3855774" y="1562101"/>
          <a:ext cx="1080034" cy="247650"/>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PREPARAR</a:t>
          </a:r>
        </a:p>
      </xdr:txBody>
    </xdr:sp>
    <xdr:clientData fPrintsWithSheet="0"/>
  </xdr:twoCellAnchor>
  <xdr:twoCellAnchor>
    <xdr:from>
      <xdr:col>0</xdr:col>
      <xdr:colOff>171450</xdr:colOff>
      <xdr:row>0</xdr:row>
      <xdr:rowOff>114300</xdr:rowOff>
    </xdr:from>
    <xdr:to>
      <xdr:col>0</xdr:col>
      <xdr:colOff>640446</xdr:colOff>
      <xdr:row>2</xdr:row>
      <xdr:rowOff>26918</xdr:rowOff>
    </xdr:to>
    <xdr:sp macro="" textlink="" fLocksText="0">
      <xdr:nvSpPr>
        <xdr:cNvPr id="22" name="AutoShape 67">
          <a:hlinkClick xmlns:r="http://schemas.openxmlformats.org/officeDocument/2006/relationships" r:id="rId1"/>
          <a:extLst>
            <a:ext uri="{FF2B5EF4-FFF2-40B4-BE49-F238E27FC236}">
              <a16:creationId xmlns:a16="http://schemas.microsoft.com/office/drawing/2014/main" xmlns="" id="{BDE6716C-672C-4C84-A93A-1E6879F17C62}"/>
            </a:ext>
          </a:extLst>
        </xdr:cNvPr>
        <xdr:cNvSpPr>
          <a:spLocks noChangeArrowheads="1"/>
        </xdr:cNvSpPr>
      </xdr:nvSpPr>
      <xdr:spPr bwMode="auto">
        <a:xfrm>
          <a:off x="171450" y="114300"/>
          <a:ext cx="468996" cy="236468"/>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INFO</a:t>
          </a:r>
        </a:p>
      </xdr:txBody>
    </xdr:sp>
    <xdr:clientData/>
  </xdr:twoCellAnchor>
  <xdr:twoCellAnchor>
    <xdr:from>
      <xdr:col>0</xdr:col>
      <xdr:colOff>180975</xdr:colOff>
      <xdr:row>4</xdr:row>
      <xdr:rowOff>124649</xdr:rowOff>
    </xdr:from>
    <xdr:to>
      <xdr:col>0</xdr:col>
      <xdr:colOff>633669</xdr:colOff>
      <xdr:row>6</xdr:row>
      <xdr:rowOff>95250</xdr:rowOff>
    </xdr:to>
    <xdr:sp macro="" textlink="" fLocksText="0">
      <xdr:nvSpPr>
        <xdr:cNvPr id="23" name="AutoShape 67">
          <a:hlinkClick xmlns:r="http://schemas.openxmlformats.org/officeDocument/2006/relationships" r:id="rId2"/>
          <a:extLst>
            <a:ext uri="{FF2B5EF4-FFF2-40B4-BE49-F238E27FC236}">
              <a16:creationId xmlns:a16="http://schemas.microsoft.com/office/drawing/2014/main" xmlns="" id="{C955DB7D-87CD-4038-AC8B-6472813BB9F4}"/>
            </a:ext>
          </a:extLst>
        </xdr:cNvPr>
        <xdr:cNvSpPr>
          <a:spLocks noChangeArrowheads="1"/>
        </xdr:cNvSpPr>
      </xdr:nvSpPr>
      <xdr:spPr bwMode="auto">
        <a:xfrm>
          <a:off x="180975" y="772349"/>
          <a:ext cx="452694" cy="294451"/>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a:t>
          </a:r>
          <a:endParaRPr lang="pt-BR" sz="1100" b="1" i="0" u="none" strike="noStrike" baseline="0">
            <a:solidFill>
              <a:srgbClr val="000000"/>
            </a:solidFill>
            <a:latin typeface="Calibri"/>
          </a:endParaRPr>
        </a:p>
      </xdr:txBody>
    </xdr:sp>
    <xdr:clientData/>
  </xdr:twoCellAnchor>
  <xdr:twoCellAnchor>
    <xdr:from>
      <xdr:col>0</xdr:col>
      <xdr:colOff>180975</xdr:colOff>
      <xdr:row>2</xdr:row>
      <xdr:rowOff>104775</xdr:rowOff>
    </xdr:from>
    <xdr:to>
      <xdr:col>0</xdr:col>
      <xdr:colOff>650130</xdr:colOff>
      <xdr:row>4</xdr:row>
      <xdr:rowOff>57150</xdr:rowOff>
    </xdr:to>
    <xdr:sp macro="" textlink="" fLocksText="0">
      <xdr:nvSpPr>
        <xdr:cNvPr id="24" name="AutoShape 67">
          <a:hlinkClick xmlns:r="http://schemas.openxmlformats.org/officeDocument/2006/relationships" r:id="rId3"/>
          <a:extLst>
            <a:ext uri="{FF2B5EF4-FFF2-40B4-BE49-F238E27FC236}">
              <a16:creationId xmlns:a16="http://schemas.microsoft.com/office/drawing/2014/main" xmlns="" id="{ED2AEF4E-583A-4DA4-B772-43B7A8C93361}"/>
            </a:ext>
          </a:extLst>
        </xdr:cNvPr>
        <xdr:cNvSpPr>
          <a:spLocks noChangeArrowheads="1"/>
        </xdr:cNvSpPr>
      </xdr:nvSpPr>
      <xdr:spPr bwMode="auto">
        <a:xfrm>
          <a:off x="180975" y="428625"/>
          <a:ext cx="469155" cy="276225"/>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
          </a:r>
        </a:p>
      </xdr:txBody>
    </xdr:sp>
    <xdr:clientData/>
  </xdr:twoCellAnchor>
  <xdr:twoCellAnchor>
    <xdr:from>
      <xdr:col>5</xdr:col>
      <xdr:colOff>123825</xdr:colOff>
      <xdr:row>9</xdr:row>
      <xdr:rowOff>47625</xdr:rowOff>
    </xdr:from>
    <xdr:to>
      <xdr:col>7</xdr:col>
      <xdr:colOff>3709</xdr:colOff>
      <xdr:row>10</xdr:row>
      <xdr:rowOff>114300</xdr:rowOff>
    </xdr:to>
    <xdr:sp macro="[0]!Limpar.Limpar" textlink="" fLocksText="0">
      <xdr:nvSpPr>
        <xdr:cNvPr id="25" name="AutoShape 67">
          <a:extLst>
            <a:ext uri="{FF2B5EF4-FFF2-40B4-BE49-F238E27FC236}">
              <a16:creationId xmlns:a16="http://schemas.microsoft.com/office/drawing/2014/main" xmlns="" id="{21629775-51D6-42B7-AD9C-0E125670A819}"/>
            </a:ext>
          </a:extLst>
        </xdr:cNvPr>
        <xdr:cNvSpPr>
          <a:spLocks noChangeArrowheads="1"/>
        </xdr:cNvSpPr>
      </xdr:nvSpPr>
      <xdr:spPr bwMode="auto">
        <a:xfrm>
          <a:off x="7458075" y="1562100"/>
          <a:ext cx="1080034" cy="247650"/>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LIMPAR</a:t>
          </a:r>
        </a:p>
      </xdr:txBody>
    </xdr:sp>
    <xdr:clientData fPrintsWithSheet="0"/>
  </xdr:twoCellAnchor>
  <xdr:twoCellAnchor>
    <xdr:from>
      <xdr:col>8</xdr:col>
      <xdr:colOff>632251</xdr:colOff>
      <xdr:row>1558</xdr:row>
      <xdr:rowOff>170555</xdr:rowOff>
    </xdr:from>
    <xdr:to>
      <xdr:col>11</xdr:col>
      <xdr:colOff>594653</xdr:colOff>
      <xdr:row>1559</xdr:row>
      <xdr:rowOff>560008</xdr:rowOff>
    </xdr:to>
    <xdr:sp macro="" textlink="">
      <xdr:nvSpPr>
        <xdr:cNvPr id="26" name="CaixaDeTexto 25">
          <a:extLst>
            <a:ext uri="{FF2B5EF4-FFF2-40B4-BE49-F238E27FC236}">
              <a16:creationId xmlns:a16="http://schemas.microsoft.com/office/drawing/2014/main" xmlns="" id="{BAE3EE73-C07A-4495-A70A-A3E1A97427CE}"/>
            </a:ext>
          </a:extLst>
        </xdr:cNvPr>
        <xdr:cNvSpPr txBox="1"/>
      </xdr:nvSpPr>
      <xdr:spPr>
        <a:xfrm>
          <a:off x="10034787" y="277797091"/>
          <a:ext cx="2738259" cy="1015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Técnico pelo Orçamento</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ENG: Ricardo Peixoto dos Santos</a:t>
          </a:r>
        </a:p>
        <a:p>
          <a:pPr algn="l"/>
          <a:r>
            <a:rPr lang="pt-BR" sz="1000" baseline="0">
              <a:latin typeface="Calibri "/>
              <a:ea typeface="Verdana" panose="020B0604030504040204" pitchFamily="34" charset="0"/>
              <a:cs typeface="Arial" panose="020B0604020202020204" pitchFamily="34" charset="0"/>
            </a:rPr>
            <a:t>CREA: 5070047301</a:t>
          </a:r>
        </a:p>
        <a:p>
          <a:pPr algn="l"/>
          <a:r>
            <a:rPr lang="pt-BR" sz="1000" baseline="0">
              <a:latin typeface="Calibri "/>
              <a:ea typeface="Verdana" panose="020B0604030504040204" pitchFamily="34" charset="0"/>
              <a:cs typeface="Arial" panose="020B0604020202020204" pitchFamily="34" charset="0"/>
            </a:rPr>
            <a:t>ART/RRT: </a:t>
          </a:r>
          <a:endParaRPr lang="pt-BR" sz="1000">
            <a:latin typeface="Calibri "/>
            <a:ea typeface="Verdana" panose="020B0604030504040204" pitchFamily="34" charset="0"/>
            <a:cs typeface="Arial" panose="020B0604020202020204" pitchFamily="34" charset="0"/>
          </a:endParaRPr>
        </a:p>
      </xdr:txBody>
    </xdr:sp>
    <xdr:clientData/>
  </xdr:twoCellAnchor>
  <xdr:twoCellAnchor>
    <xdr:from>
      <xdr:col>8</xdr:col>
      <xdr:colOff>652129</xdr:colOff>
      <xdr:row>1556</xdr:row>
      <xdr:rowOff>101348</xdr:rowOff>
    </xdr:from>
    <xdr:to>
      <xdr:col>11</xdr:col>
      <xdr:colOff>606248</xdr:colOff>
      <xdr:row>1557</xdr:row>
      <xdr:rowOff>490800</xdr:rowOff>
    </xdr:to>
    <xdr:sp macro="" textlink="">
      <xdr:nvSpPr>
        <xdr:cNvPr id="27" name="CaixaDeTexto 26">
          <a:extLst>
            <a:ext uri="{FF2B5EF4-FFF2-40B4-BE49-F238E27FC236}">
              <a16:creationId xmlns:a16="http://schemas.microsoft.com/office/drawing/2014/main" xmlns="" id="{5FE95BAC-C19D-4561-883C-797E308F6436}"/>
            </a:ext>
          </a:extLst>
        </xdr:cNvPr>
        <xdr:cNvSpPr txBox="1"/>
      </xdr:nvSpPr>
      <xdr:spPr>
        <a:xfrm>
          <a:off x="10054665" y="276476027"/>
          <a:ext cx="2729976" cy="10153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Técnico pelo Orçamento</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ARQ.: Liane hatizuka yoshida</a:t>
          </a:r>
        </a:p>
        <a:p>
          <a:pPr algn="l"/>
          <a:r>
            <a:rPr lang="pt-BR" sz="1000" baseline="0">
              <a:latin typeface="Calibri "/>
              <a:ea typeface="Verdana" panose="020B0604030504040204" pitchFamily="34" charset="0"/>
              <a:cs typeface="Arial" panose="020B0604020202020204" pitchFamily="34" charset="0"/>
            </a:rPr>
            <a:t>CAU: A143535-3</a:t>
          </a:r>
          <a:br>
            <a:rPr lang="pt-BR" sz="1000" baseline="0">
              <a:latin typeface="Calibri "/>
              <a:ea typeface="Verdana" panose="020B0604030504040204" pitchFamily="34" charset="0"/>
              <a:cs typeface="Arial" panose="020B0604020202020204" pitchFamily="34" charset="0"/>
            </a:rPr>
          </a:br>
          <a:r>
            <a:rPr lang="pt-BR" sz="1000" baseline="0">
              <a:latin typeface="Calibri "/>
              <a:ea typeface="Verdana" panose="020B0604030504040204" pitchFamily="34" charset="0"/>
              <a:cs typeface="Arial" panose="020B0604020202020204" pitchFamily="34" charset="0"/>
            </a:rPr>
            <a:t>ART/RRT: </a:t>
          </a:r>
          <a:endParaRPr lang="pt-BR" sz="1000">
            <a:latin typeface="Calibri "/>
            <a:ea typeface="Verdana" panose="020B0604030504040204" pitchFamily="34" charset="0"/>
            <a:cs typeface="Arial" panose="020B0604020202020204" pitchFamily="34" charset="0"/>
          </a:endParaRPr>
        </a:p>
      </xdr:txBody>
    </xdr:sp>
    <xdr:clientData/>
  </xdr:twoCellAnchor>
  <xdr:twoCellAnchor>
    <xdr:from>
      <xdr:col>8</xdr:col>
      <xdr:colOff>622726</xdr:colOff>
      <xdr:row>1560</xdr:row>
      <xdr:rowOff>257133</xdr:rowOff>
    </xdr:from>
    <xdr:to>
      <xdr:col>11</xdr:col>
      <xdr:colOff>585128</xdr:colOff>
      <xdr:row>1562</xdr:row>
      <xdr:rowOff>14137</xdr:rowOff>
    </xdr:to>
    <xdr:sp macro="" textlink="">
      <xdr:nvSpPr>
        <xdr:cNvPr id="28" name="CaixaDeTexto 27">
          <a:extLst>
            <a:ext uri="{FF2B5EF4-FFF2-40B4-BE49-F238E27FC236}">
              <a16:creationId xmlns:a16="http://schemas.microsoft.com/office/drawing/2014/main" xmlns="" id="{2FB2E202-F8AD-4202-A439-C537532FB701}"/>
            </a:ext>
          </a:extLst>
        </xdr:cNvPr>
        <xdr:cNvSpPr txBox="1"/>
      </xdr:nvSpPr>
      <xdr:spPr>
        <a:xfrm>
          <a:off x="10025262" y="279135526"/>
          <a:ext cx="2738259" cy="1008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Técnico pelo Orçamento</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ENG: Antonio Carlos Farina Junior</a:t>
          </a:r>
        </a:p>
        <a:p>
          <a:pPr algn="l"/>
          <a:r>
            <a:rPr lang="pt-BR" sz="1000" baseline="0">
              <a:latin typeface="Calibri "/>
              <a:ea typeface="Verdana" panose="020B0604030504040204" pitchFamily="34" charset="0"/>
              <a:cs typeface="Arial" panose="020B0604020202020204" pitchFamily="34" charset="0"/>
            </a:rPr>
            <a:t>CREA: 5070047301</a:t>
          </a:r>
        </a:p>
        <a:p>
          <a:pPr algn="l"/>
          <a:r>
            <a:rPr lang="pt-BR" sz="1000" baseline="0">
              <a:latin typeface="Calibri "/>
              <a:ea typeface="Verdana" panose="020B0604030504040204" pitchFamily="34" charset="0"/>
              <a:cs typeface="Arial" panose="020B0604020202020204" pitchFamily="34" charset="0"/>
            </a:rPr>
            <a:t>ART/RRT: </a:t>
          </a:r>
          <a:endParaRPr lang="pt-BR" sz="1000">
            <a:latin typeface="Calibri "/>
            <a:ea typeface="Verdana" panose="020B0604030504040204" pitchFamily="34" charset="0"/>
            <a:cs typeface="Arial" panose="020B0604020202020204" pitchFamily="34" charset="0"/>
          </a:endParaRPr>
        </a:p>
      </xdr:txBody>
    </xdr:sp>
    <xdr:clientData/>
  </xdr:twoCellAnchor>
  <xdr:twoCellAnchor>
    <xdr:from>
      <xdr:col>8</xdr:col>
      <xdr:colOff>660826</xdr:colOff>
      <xdr:row>1553</xdr:row>
      <xdr:rowOff>169689</xdr:rowOff>
    </xdr:from>
    <xdr:to>
      <xdr:col>11</xdr:col>
      <xdr:colOff>614945</xdr:colOff>
      <xdr:row>1555</xdr:row>
      <xdr:rowOff>366122</xdr:rowOff>
    </xdr:to>
    <xdr:sp macro="" textlink="">
      <xdr:nvSpPr>
        <xdr:cNvPr id="29" name="CaixaDeTexto 28">
          <a:extLst>
            <a:ext uri="{FF2B5EF4-FFF2-40B4-BE49-F238E27FC236}">
              <a16:creationId xmlns:a16="http://schemas.microsoft.com/office/drawing/2014/main" xmlns="" id="{CBD29566-22FE-4D18-BC59-C63D15FCB774}"/>
            </a:ext>
          </a:extLst>
        </xdr:cNvPr>
        <xdr:cNvSpPr txBox="1"/>
      </xdr:nvSpPr>
      <xdr:spPr>
        <a:xfrm>
          <a:off x="10063362" y="275115618"/>
          <a:ext cx="2729976" cy="9992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900">
              <a:latin typeface="Arial" panose="020B0604020202020204" pitchFamily="34" charset="0"/>
              <a:ea typeface="Verdana" panose="020B0604030504040204" pitchFamily="34" charset="0"/>
              <a:cs typeface="Arial" panose="020B0604020202020204" pitchFamily="34" charset="0"/>
            </a:rPr>
            <a:t>______________________________________</a:t>
          </a:r>
        </a:p>
        <a:p>
          <a:pPr algn="l"/>
          <a:r>
            <a:rPr lang="pt-BR" sz="1000" b="1">
              <a:latin typeface="Calibri "/>
              <a:ea typeface="Verdana" panose="020B0604030504040204" pitchFamily="34" charset="0"/>
              <a:cs typeface="Arial" panose="020B0604020202020204" pitchFamily="34" charset="0"/>
            </a:rPr>
            <a:t>Responsável pelo Tomador</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aseline="0">
              <a:solidFill>
                <a:schemeClr val="dk1"/>
              </a:solidFill>
              <a:latin typeface="Calibri "/>
              <a:ea typeface="Verdana" panose="020B0604030504040204" pitchFamily="34" charset="0"/>
              <a:cs typeface="Arial" panose="020B0604020202020204" pitchFamily="34" charset="0"/>
            </a:rPr>
            <a:t>xxx</a:t>
          </a:r>
        </a:p>
        <a:p>
          <a:pPr algn="l"/>
          <a:r>
            <a:rPr lang="pt-BR" sz="1000" baseline="0">
              <a:latin typeface="Calibri "/>
              <a:ea typeface="Verdana" panose="020B0604030504040204" pitchFamily="34" charset="0"/>
              <a:cs typeface="Arial" panose="020B0604020202020204" pitchFamily="34" charset="0"/>
            </a:rPr>
            <a:t>xxx</a:t>
          </a:r>
          <a:br>
            <a:rPr lang="pt-BR" sz="1000" baseline="0">
              <a:latin typeface="Calibri "/>
              <a:ea typeface="Verdana" panose="020B0604030504040204" pitchFamily="34" charset="0"/>
              <a:cs typeface="Arial" panose="020B0604020202020204" pitchFamily="34" charset="0"/>
            </a:rPr>
          </a:br>
          <a:endParaRPr lang="pt-BR" sz="1000">
            <a:latin typeface="Calibri "/>
            <a:ea typeface="Verdana" panose="020B0604030504040204" pitchFamily="34" charset="0"/>
            <a:cs typeface="Arial" panose="020B0604020202020204" pitchFamily="34" charset="0"/>
          </a:endParaRPr>
        </a:p>
      </xdr:txBody>
    </xdr:sp>
    <xdr:clientData/>
  </xdr:twoCellAnchor>
  <xdr:twoCellAnchor editAs="oneCell">
    <xdr:from>
      <xdr:col>3</xdr:col>
      <xdr:colOff>134471</xdr:colOff>
      <xdr:row>1558</xdr:row>
      <xdr:rowOff>20171</xdr:rowOff>
    </xdr:from>
    <xdr:to>
      <xdr:col>3</xdr:col>
      <xdr:colOff>674471</xdr:colOff>
      <xdr:row>1558</xdr:row>
      <xdr:rowOff>560171</xdr:rowOff>
    </xdr:to>
    <xdr:pic>
      <xdr:nvPicPr>
        <xdr:cNvPr id="30" name="Imagem 29">
          <a:extLst>
            <a:ext uri="{FF2B5EF4-FFF2-40B4-BE49-F238E27FC236}">
              <a16:creationId xmlns:a16="http://schemas.microsoft.com/office/drawing/2014/main" xmlns="" id="{219DBDD1-E25C-41F5-A333-AFD85C8131C7}"/>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21706" y="281265406"/>
          <a:ext cx="540000" cy="540000"/>
        </a:xfrm>
        <a:prstGeom prst="rect">
          <a:avLst/>
        </a:prstGeom>
      </xdr:spPr>
    </xdr:pic>
    <xdr:clientData/>
  </xdr:twoCellAnchor>
  <xdr:twoCellAnchor editAs="oneCell">
    <xdr:from>
      <xdr:col>3</xdr:col>
      <xdr:colOff>134471</xdr:colOff>
      <xdr:row>1554</xdr:row>
      <xdr:rowOff>44823</xdr:rowOff>
    </xdr:from>
    <xdr:to>
      <xdr:col>3</xdr:col>
      <xdr:colOff>674471</xdr:colOff>
      <xdr:row>1554</xdr:row>
      <xdr:rowOff>584823</xdr:rowOff>
    </xdr:to>
    <xdr:pic>
      <xdr:nvPicPr>
        <xdr:cNvPr id="31" name="Imagem 30" descr="MOGI GUAÇU BRASÃO Logo Vector (.CDR) Free Download">
          <a:extLst>
            <a:ext uri="{FF2B5EF4-FFF2-40B4-BE49-F238E27FC236}">
              <a16:creationId xmlns:a16="http://schemas.microsoft.com/office/drawing/2014/main" xmlns="" id="{08847D39-9B48-4E6C-A360-BE6DC1168EEE}"/>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86000" y="278824764"/>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1555</xdr:row>
      <xdr:rowOff>33619</xdr:rowOff>
    </xdr:from>
    <xdr:to>
      <xdr:col>3</xdr:col>
      <xdr:colOff>674471</xdr:colOff>
      <xdr:row>1555</xdr:row>
      <xdr:rowOff>573619</xdr:rowOff>
    </xdr:to>
    <xdr:pic>
      <xdr:nvPicPr>
        <xdr:cNvPr id="33" name="Imagem 32" descr="Leis de Tietê SP - Digitalização, Compilação e Consolidação da legislação  municipal">
          <a:extLst>
            <a:ext uri="{FF2B5EF4-FFF2-40B4-BE49-F238E27FC236}">
              <a16:creationId xmlns:a16="http://schemas.microsoft.com/office/drawing/2014/main" xmlns="" id="{A393751C-B39F-426C-AF94-5F1872A9D7F5}"/>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821706" y="279429884"/>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1557</xdr:row>
      <xdr:rowOff>22415</xdr:rowOff>
    </xdr:from>
    <xdr:to>
      <xdr:col>3</xdr:col>
      <xdr:colOff>674471</xdr:colOff>
      <xdr:row>1557</xdr:row>
      <xdr:rowOff>562415</xdr:rowOff>
    </xdr:to>
    <xdr:pic>
      <xdr:nvPicPr>
        <xdr:cNvPr id="35" name="Imagem 34">
          <a:extLst>
            <a:ext uri="{FF2B5EF4-FFF2-40B4-BE49-F238E27FC236}">
              <a16:creationId xmlns:a16="http://schemas.microsoft.com/office/drawing/2014/main" xmlns="" id="{601BE821-24FC-482E-8C2E-B38F8F5B420F}"/>
            </a:ext>
          </a:extLst>
        </xdr:cNvPr>
        <xdr:cNvPicPr>
          <a:picLocks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821706" y="280651327"/>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152471</xdr:colOff>
      <xdr:row>1559</xdr:row>
      <xdr:rowOff>33617</xdr:rowOff>
    </xdr:from>
    <xdr:to>
      <xdr:col>3</xdr:col>
      <xdr:colOff>656471</xdr:colOff>
      <xdr:row>1559</xdr:row>
      <xdr:rowOff>573617</xdr:rowOff>
    </xdr:to>
    <xdr:pic>
      <xdr:nvPicPr>
        <xdr:cNvPr id="37" name="Imagem 36">
          <a:extLst>
            <a:ext uri="{FF2B5EF4-FFF2-40B4-BE49-F238E27FC236}">
              <a16:creationId xmlns:a16="http://schemas.microsoft.com/office/drawing/2014/main" xmlns="" id="{C6595F17-05C5-439C-94B3-2B402987BAAB}"/>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839706" y="281895176"/>
          <a:ext cx="504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1561</xdr:row>
      <xdr:rowOff>44823</xdr:rowOff>
    </xdr:from>
    <xdr:to>
      <xdr:col>3</xdr:col>
      <xdr:colOff>674471</xdr:colOff>
      <xdr:row>1561</xdr:row>
      <xdr:rowOff>584823</xdr:rowOff>
    </xdr:to>
    <xdr:pic>
      <xdr:nvPicPr>
        <xdr:cNvPr id="38" name="Imagem 37" descr="Plano Municipal de Educação de Votorantim - SP">
          <a:extLst>
            <a:ext uri="{FF2B5EF4-FFF2-40B4-BE49-F238E27FC236}">
              <a16:creationId xmlns:a16="http://schemas.microsoft.com/office/drawing/2014/main" xmlns="" id="{A2D73423-5A4D-490D-9239-27E6CA4CF401}"/>
            </a:ext>
          </a:extLst>
        </xdr:cNvPr>
        <xdr:cNvPicPr preferRelativeResize="0">
          <a:picLocks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821706" y="283139029"/>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1560</xdr:row>
      <xdr:rowOff>33617</xdr:rowOff>
    </xdr:from>
    <xdr:to>
      <xdr:col>3</xdr:col>
      <xdr:colOff>674471</xdr:colOff>
      <xdr:row>1560</xdr:row>
      <xdr:rowOff>573617</xdr:rowOff>
    </xdr:to>
    <xdr:pic>
      <xdr:nvPicPr>
        <xdr:cNvPr id="39" name="Imagem 38">
          <a:extLst>
            <a:ext uri="{FF2B5EF4-FFF2-40B4-BE49-F238E27FC236}">
              <a16:creationId xmlns:a16="http://schemas.microsoft.com/office/drawing/2014/main" xmlns="" id="{FD42123B-6252-4034-AD93-65549D22ED77}"/>
            </a:ext>
          </a:extLst>
        </xdr:cNvPr>
        <xdr:cNvPicPr>
          <a:picLocks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821706" y="282511499"/>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1562</xdr:row>
      <xdr:rowOff>145677</xdr:rowOff>
    </xdr:from>
    <xdr:to>
      <xdr:col>3</xdr:col>
      <xdr:colOff>674471</xdr:colOff>
      <xdr:row>1562</xdr:row>
      <xdr:rowOff>505677</xdr:rowOff>
    </xdr:to>
    <xdr:pic>
      <xdr:nvPicPr>
        <xdr:cNvPr id="40" name="Imagem 39">
          <a:extLst>
            <a:ext uri="{FF2B5EF4-FFF2-40B4-BE49-F238E27FC236}">
              <a16:creationId xmlns:a16="http://schemas.microsoft.com/office/drawing/2014/main" xmlns="" id="{EC2DED77-E32D-4C7B-A462-DC35E5E08B06}"/>
            </a:ext>
          </a:extLst>
        </xdr:cNvPr>
        <xdr:cNvPicPr>
          <a:picLocks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821706" y="283856206"/>
          <a:ext cx="54000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1564</xdr:row>
      <xdr:rowOff>27215</xdr:rowOff>
    </xdr:from>
    <xdr:to>
      <xdr:col>3</xdr:col>
      <xdr:colOff>674471</xdr:colOff>
      <xdr:row>1564</xdr:row>
      <xdr:rowOff>567215</xdr:rowOff>
    </xdr:to>
    <xdr:pic>
      <xdr:nvPicPr>
        <xdr:cNvPr id="42" name="Imagem 41">
          <a:extLst>
            <a:ext uri="{FF2B5EF4-FFF2-40B4-BE49-F238E27FC236}">
              <a16:creationId xmlns:a16="http://schemas.microsoft.com/office/drawing/2014/main" xmlns="" id="{F1E6CACB-0DAB-48CE-837B-EBBAF5522E03}"/>
            </a:ext>
          </a:extLst>
        </xdr:cNvPr>
        <xdr:cNvPicPr>
          <a:picLocks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821706" y="284970391"/>
          <a:ext cx="54000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134471</xdr:colOff>
      <xdr:row>1556</xdr:row>
      <xdr:rowOff>27214</xdr:rowOff>
    </xdr:from>
    <xdr:to>
      <xdr:col>3</xdr:col>
      <xdr:colOff>674471</xdr:colOff>
      <xdr:row>1556</xdr:row>
      <xdr:rowOff>567214</xdr:rowOff>
    </xdr:to>
    <xdr:pic>
      <xdr:nvPicPr>
        <xdr:cNvPr id="13" name="Imagem 12">
          <a:extLst>
            <a:ext uri="{FF2B5EF4-FFF2-40B4-BE49-F238E27FC236}">
              <a16:creationId xmlns:a16="http://schemas.microsoft.com/office/drawing/2014/main" xmlns="" id="{1595B228-32AB-4E27-AD7C-691CC63BE99D}"/>
            </a:ext>
          </a:extLst>
        </xdr:cNvPr>
        <xdr:cNvPicPr>
          <a:picLocks/>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21706" y="280039802"/>
          <a:ext cx="540000" cy="540000"/>
        </a:xfrm>
        <a:prstGeom prst="rect">
          <a:avLst/>
        </a:prstGeom>
      </xdr:spPr>
    </xdr:pic>
    <xdr:clientData/>
  </xdr:twoCellAnchor>
  <xdr:twoCellAnchor editAs="oneCell">
    <xdr:from>
      <xdr:col>3</xdr:col>
      <xdr:colOff>134471</xdr:colOff>
      <xdr:row>1563</xdr:row>
      <xdr:rowOff>44823</xdr:rowOff>
    </xdr:from>
    <xdr:to>
      <xdr:col>3</xdr:col>
      <xdr:colOff>674471</xdr:colOff>
      <xdr:row>1563</xdr:row>
      <xdr:rowOff>584823</xdr:rowOff>
    </xdr:to>
    <xdr:pic>
      <xdr:nvPicPr>
        <xdr:cNvPr id="44" name="Imagem 43">
          <a:extLst>
            <a:ext uri="{FF2B5EF4-FFF2-40B4-BE49-F238E27FC236}">
              <a16:creationId xmlns:a16="http://schemas.microsoft.com/office/drawing/2014/main" xmlns="" id="{FCFC3686-4F56-4FA3-9BB2-F780803C6AC1}"/>
            </a:ext>
          </a:extLst>
        </xdr:cNvPr>
        <xdr:cNvPicPr>
          <a:picLocks/>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22061" t="8405" r="22491" b="2719"/>
        <a:stretch/>
      </xdr:blipFill>
      <xdr:spPr>
        <a:xfrm>
          <a:off x="7821706" y="284371676"/>
          <a:ext cx="540000"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788859</xdr:colOff>
          <xdr:row>3</xdr:row>
          <xdr:rowOff>64706</xdr:rowOff>
        </xdr:from>
        <xdr:to>
          <xdr:col>2</xdr:col>
          <xdr:colOff>131430</xdr:colOff>
          <xdr:row>6</xdr:row>
          <xdr:rowOff>139262</xdr:rowOff>
        </xdr:to>
        <xdr:pic>
          <xdr:nvPicPr>
            <xdr:cNvPr id="89" name="Imagem 88">
              <a:extLst>
                <a:ext uri="{FF2B5EF4-FFF2-40B4-BE49-F238E27FC236}">
                  <a16:creationId xmlns:a16="http://schemas.microsoft.com/office/drawing/2014/main" xmlns="" id="{3741E751-740B-4477-9CD5-A4E1FC5C26B9}"/>
                </a:ext>
              </a:extLst>
            </xdr:cNvPr>
            <xdr:cNvPicPr>
              <a:picLocks noChangeAspect="1" noChangeArrowheads="1"/>
              <a:extLst>
                <a:ext uri="{84589F7E-364E-4C9E-8A38-B11213B215E9}">
                  <a14:cameraTool cellRange="brasao" spid="_x0000_s2388"/>
                </a:ext>
              </a:extLst>
            </xdr:cNvPicPr>
          </xdr:nvPicPr>
          <xdr:blipFill>
            <a:blip xmlns:r="http://schemas.openxmlformats.org/officeDocument/2006/relationships" r:embed="rId15"/>
            <a:srcRect/>
            <a:stretch>
              <a:fillRect/>
            </a:stretch>
          </xdr:blipFill>
          <xdr:spPr bwMode="auto">
            <a:xfrm>
              <a:off x="788859" y="550481"/>
              <a:ext cx="733221" cy="598431"/>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twoCellAnchor editAs="oneCell">
    <xdr:from>
      <xdr:col>1</xdr:col>
      <xdr:colOff>85724</xdr:colOff>
      <xdr:row>0</xdr:row>
      <xdr:rowOff>95249</xdr:rowOff>
    </xdr:from>
    <xdr:to>
      <xdr:col>1</xdr:col>
      <xdr:colOff>564537</xdr:colOff>
      <xdr:row>3</xdr:row>
      <xdr:rowOff>57150</xdr:rowOff>
    </xdr:to>
    <xdr:pic>
      <xdr:nvPicPr>
        <xdr:cNvPr id="8" name="Imagem 14" descr="Logo ICANP.JPG">
          <a:extLst>
            <a:ext uri="{FF2B5EF4-FFF2-40B4-BE49-F238E27FC236}">
              <a16:creationId xmlns:a16="http://schemas.microsoft.com/office/drawing/2014/main" xmlns="" id="{00000000-0008-0000-0200-000008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95349" y="95249"/>
          <a:ext cx="478813" cy="447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133350</xdr:colOff>
      <xdr:row>9</xdr:row>
      <xdr:rowOff>38100</xdr:rowOff>
    </xdr:from>
    <xdr:to>
      <xdr:col>8</xdr:col>
      <xdr:colOff>356134</xdr:colOff>
      <xdr:row>10</xdr:row>
      <xdr:rowOff>135421</xdr:rowOff>
    </xdr:to>
    <xdr:sp macro="[0]!Imprimir.Imprimir" textlink="" fLocksText="0">
      <xdr:nvSpPr>
        <xdr:cNvPr id="32" name="AutoShape 67">
          <a:extLst>
            <a:ext uri="{FF2B5EF4-FFF2-40B4-BE49-F238E27FC236}">
              <a16:creationId xmlns:a16="http://schemas.microsoft.com/office/drawing/2014/main" xmlns="" id="{1B712AD8-FDFB-4328-9327-9D871A7C83B5}"/>
            </a:ext>
          </a:extLst>
        </xdr:cNvPr>
        <xdr:cNvSpPr>
          <a:spLocks noChangeArrowheads="1"/>
        </xdr:cNvSpPr>
      </xdr:nvSpPr>
      <xdr:spPr bwMode="auto">
        <a:xfrm>
          <a:off x="8667750" y="1552575"/>
          <a:ext cx="1080034" cy="278296"/>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61212</xdr:colOff>
      <xdr:row>0</xdr:row>
      <xdr:rowOff>47625</xdr:rowOff>
    </xdr:from>
    <xdr:to>
      <xdr:col>1</xdr:col>
      <xdr:colOff>431628</xdr:colOff>
      <xdr:row>2</xdr:row>
      <xdr:rowOff>43209</xdr:rowOff>
    </xdr:to>
    <xdr:pic>
      <xdr:nvPicPr>
        <xdr:cNvPr id="3" name="Imagem 14" descr="Logo ICANP.JP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908" y="47625"/>
          <a:ext cx="370416" cy="326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416194</xdr:colOff>
      <xdr:row>0</xdr:row>
      <xdr:rowOff>12008</xdr:rowOff>
    </xdr:from>
    <xdr:to>
      <xdr:col>5</xdr:col>
      <xdr:colOff>923262</xdr:colOff>
      <xdr:row>3</xdr:row>
      <xdr:rowOff>16565</xdr:rowOff>
    </xdr:to>
    <xdr:sp macro="" textlink="">
      <xdr:nvSpPr>
        <xdr:cNvPr id="4" name="CaixaDeTexto 3">
          <a:extLst>
            <a:ext uri="{FF2B5EF4-FFF2-40B4-BE49-F238E27FC236}">
              <a16:creationId xmlns:a16="http://schemas.microsoft.com/office/drawing/2014/main" xmlns="" id="{00000000-0008-0000-0300-000004000000}"/>
            </a:ext>
          </a:extLst>
        </xdr:cNvPr>
        <xdr:cNvSpPr txBox="1"/>
      </xdr:nvSpPr>
      <xdr:spPr>
        <a:xfrm>
          <a:off x="1227890" y="12008"/>
          <a:ext cx="5145329" cy="53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I.C.A.N.P - INSTITUTO CAMPINAS DE ADMINISTRAÇÃO, DE NEGÓCIOS E DE PROJETOS</a:t>
          </a:r>
        </a:p>
        <a:p>
          <a:r>
            <a:rPr lang="pt-BR" sz="1100" b="0"/>
            <a:t>DEPARTAMENTO DE ENGENHARIA E ARQUITETURA</a:t>
          </a:r>
        </a:p>
      </xdr:txBody>
    </xdr:sp>
    <xdr:clientData/>
  </xdr:twoCellAnchor>
  <xdr:twoCellAnchor>
    <xdr:from>
      <xdr:col>4</xdr:col>
      <xdr:colOff>289889</xdr:colOff>
      <xdr:row>6</xdr:row>
      <xdr:rowOff>12836</xdr:rowOff>
    </xdr:from>
    <xdr:to>
      <xdr:col>5</xdr:col>
      <xdr:colOff>828260</xdr:colOff>
      <xdr:row>10</xdr:row>
      <xdr:rowOff>0</xdr:rowOff>
    </xdr:to>
    <xdr:sp macro="[0]!Importar_Memória.Importar_Memória" textlink="" fLocksText="0">
      <xdr:nvSpPr>
        <xdr:cNvPr id="14" name="AutoShape 67">
          <a:extLst>
            <a:ext uri="{FF2B5EF4-FFF2-40B4-BE49-F238E27FC236}">
              <a16:creationId xmlns:a16="http://schemas.microsoft.com/office/drawing/2014/main" xmlns="" id="{D7B737EE-4847-45EB-8F46-9664C539F113}"/>
            </a:ext>
          </a:extLst>
        </xdr:cNvPr>
        <xdr:cNvSpPr>
          <a:spLocks noChangeArrowheads="1"/>
        </xdr:cNvSpPr>
      </xdr:nvSpPr>
      <xdr:spPr bwMode="auto">
        <a:xfrm>
          <a:off x="5292585" y="940488"/>
          <a:ext cx="1093305" cy="252208"/>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IMPORTAR BASE</a:t>
          </a:r>
        </a:p>
      </xdr:txBody>
    </xdr:sp>
    <xdr:clientData fPrintsWithSheet="0"/>
  </xdr:twoCellAnchor>
  <xdr:twoCellAnchor>
    <xdr:from>
      <xdr:col>2</xdr:col>
      <xdr:colOff>2679424</xdr:colOff>
      <xdr:row>6</xdr:row>
      <xdr:rowOff>12836</xdr:rowOff>
    </xdr:from>
    <xdr:to>
      <xdr:col>4</xdr:col>
      <xdr:colOff>182217</xdr:colOff>
      <xdr:row>10</xdr:row>
      <xdr:rowOff>8282</xdr:rowOff>
    </xdr:to>
    <xdr:sp macro="[0]!Editar.Editar" textlink="" fLocksText="0">
      <xdr:nvSpPr>
        <xdr:cNvPr id="16" name="AutoShape 67">
          <a:extLst>
            <a:ext uri="{FF2B5EF4-FFF2-40B4-BE49-F238E27FC236}">
              <a16:creationId xmlns:a16="http://schemas.microsoft.com/office/drawing/2014/main" xmlns="" id="{2F29C183-6E6E-4200-8805-85E75C0D6353}"/>
            </a:ext>
          </a:extLst>
        </xdr:cNvPr>
        <xdr:cNvSpPr>
          <a:spLocks noChangeArrowheads="1"/>
        </xdr:cNvSpPr>
      </xdr:nvSpPr>
      <xdr:spPr bwMode="auto">
        <a:xfrm>
          <a:off x="4087467" y="940488"/>
          <a:ext cx="1097446" cy="260490"/>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EDITAR</a:t>
          </a:r>
        </a:p>
      </xdr:txBody>
    </xdr:sp>
    <xdr:clientData fPrintsWithSheet="0"/>
  </xdr:twoCellAnchor>
  <xdr:twoCellAnchor>
    <xdr:from>
      <xdr:col>2</xdr:col>
      <xdr:colOff>1469749</xdr:colOff>
      <xdr:row>6</xdr:row>
      <xdr:rowOff>22361</xdr:rowOff>
    </xdr:from>
    <xdr:to>
      <xdr:col>2</xdr:col>
      <xdr:colOff>2592457</xdr:colOff>
      <xdr:row>10</xdr:row>
      <xdr:rowOff>16565</xdr:rowOff>
    </xdr:to>
    <xdr:sp macro="[0]!Preparar.Preparar" textlink="" fLocksText="0">
      <xdr:nvSpPr>
        <xdr:cNvPr id="18" name="AutoShape 67">
          <a:extLst>
            <a:ext uri="{FF2B5EF4-FFF2-40B4-BE49-F238E27FC236}">
              <a16:creationId xmlns:a16="http://schemas.microsoft.com/office/drawing/2014/main" xmlns="" id="{71B03D03-5AD4-4103-B361-3864C142F9E9}"/>
            </a:ext>
          </a:extLst>
        </xdr:cNvPr>
        <xdr:cNvSpPr>
          <a:spLocks noChangeArrowheads="1"/>
        </xdr:cNvSpPr>
      </xdr:nvSpPr>
      <xdr:spPr bwMode="auto">
        <a:xfrm>
          <a:off x="2877792" y="950013"/>
          <a:ext cx="1122708" cy="259248"/>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PREPARAR</a:t>
          </a:r>
        </a:p>
      </xdr:txBody>
    </xdr:sp>
    <xdr:clientData fPrintsWithSheet="0"/>
  </xdr:twoCellAnchor>
  <xdr:twoCellAnchor>
    <xdr:from>
      <xdr:col>0</xdr:col>
      <xdr:colOff>135008</xdr:colOff>
      <xdr:row>0</xdr:row>
      <xdr:rowOff>100633</xdr:rowOff>
    </xdr:from>
    <xdr:to>
      <xdr:col>0</xdr:col>
      <xdr:colOff>604004</xdr:colOff>
      <xdr:row>2</xdr:row>
      <xdr:rowOff>9524</xdr:rowOff>
    </xdr:to>
    <xdr:sp macro="" textlink="" fLocksText="0">
      <xdr:nvSpPr>
        <xdr:cNvPr id="19" name="AutoShape 67">
          <a:hlinkClick xmlns:r="http://schemas.openxmlformats.org/officeDocument/2006/relationships" r:id="rId2"/>
          <a:extLst>
            <a:ext uri="{FF2B5EF4-FFF2-40B4-BE49-F238E27FC236}">
              <a16:creationId xmlns:a16="http://schemas.microsoft.com/office/drawing/2014/main" xmlns="" id="{0DB4208D-626B-4283-96DE-A5048C88FCEA}"/>
            </a:ext>
          </a:extLst>
        </xdr:cNvPr>
        <xdr:cNvSpPr>
          <a:spLocks noChangeArrowheads="1"/>
        </xdr:cNvSpPr>
      </xdr:nvSpPr>
      <xdr:spPr bwMode="auto">
        <a:xfrm>
          <a:off x="135008" y="100633"/>
          <a:ext cx="468996" cy="232741"/>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INFO</a:t>
          </a:r>
        </a:p>
      </xdr:txBody>
    </xdr:sp>
    <xdr:clientData/>
  </xdr:twoCellAnchor>
  <xdr:twoCellAnchor>
    <xdr:from>
      <xdr:col>0</xdr:col>
      <xdr:colOff>137933</xdr:colOff>
      <xdr:row>4</xdr:row>
      <xdr:rowOff>84035</xdr:rowOff>
    </xdr:from>
    <xdr:to>
      <xdr:col>0</xdr:col>
      <xdr:colOff>581025</xdr:colOff>
      <xdr:row>7</xdr:row>
      <xdr:rowOff>57150</xdr:rowOff>
    </xdr:to>
    <xdr:sp macro="" textlink="" fLocksText="0">
      <xdr:nvSpPr>
        <xdr:cNvPr id="20" name="AutoShape 67">
          <a:hlinkClick xmlns:r="http://schemas.openxmlformats.org/officeDocument/2006/relationships" r:id="rId3"/>
          <a:extLst>
            <a:ext uri="{FF2B5EF4-FFF2-40B4-BE49-F238E27FC236}">
              <a16:creationId xmlns:a16="http://schemas.microsoft.com/office/drawing/2014/main" xmlns="" id="{B26AAD8F-4BAB-412B-8586-5C729D3F5722}"/>
            </a:ext>
          </a:extLst>
        </xdr:cNvPr>
        <xdr:cNvSpPr>
          <a:spLocks noChangeArrowheads="1"/>
        </xdr:cNvSpPr>
      </xdr:nvSpPr>
      <xdr:spPr bwMode="auto">
        <a:xfrm>
          <a:off x="137933" y="769835"/>
          <a:ext cx="443092" cy="268390"/>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a:t>
          </a:r>
          <a:endParaRPr lang="pt-BR" sz="1100" b="1" i="0" u="none" strike="noStrike" baseline="0">
            <a:solidFill>
              <a:srgbClr val="000000"/>
            </a:solidFill>
            <a:latin typeface="Calibri"/>
          </a:endParaRPr>
        </a:p>
      </xdr:txBody>
    </xdr:sp>
    <xdr:clientData/>
  </xdr:twoCellAnchor>
  <xdr:twoCellAnchor>
    <xdr:from>
      <xdr:col>0</xdr:col>
      <xdr:colOff>121366</xdr:colOff>
      <xdr:row>2</xdr:row>
      <xdr:rowOff>86502</xdr:rowOff>
    </xdr:from>
    <xdr:to>
      <xdr:col>0</xdr:col>
      <xdr:colOff>590521</xdr:colOff>
      <xdr:row>3</xdr:row>
      <xdr:rowOff>144894</xdr:rowOff>
    </xdr:to>
    <xdr:sp macro="" textlink="" fLocksText="0">
      <xdr:nvSpPr>
        <xdr:cNvPr id="21" name="AutoShape 67">
          <a:hlinkClick xmlns:r="http://schemas.openxmlformats.org/officeDocument/2006/relationships" r:id="rId4"/>
          <a:extLst>
            <a:ext uri="{FF2B5EF4-FFF2-40B4-BE49-F238E27FC236}">
              <a16:creationId xmlns:a16="http://schemas.microsoft.com/office/drawing/2014/main" xmlns="" id="{4A357362-200C-44AB-831C-BFC120583BE9}"/>
            </a:ext>
          </a:extLst>
        </xdr:cNvPr>
        <xdr:cNvSpPr>
          <a:spLocks noChangeArrowheads="1"/>
        </xdr:cNvSpPr>
      </xdr:nvSpPr>
      <xdr:spPr bwMode="auto">
        <a:xfrm>
          <a:off x="121366" y="410352"/>
          <a:ext cx="469155" cy="258417"/>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
          </a:r>
        </a:p>
      </xdr:txBody>
    </xdr:sp>
    <xdr:clientData/>
  </xdr:twoCellAnchor>
  <mc:AlternateContent xmlns:mc="http://schemas.openxmlformats.org/markup-compatibility/2006">
    <mc:Choice xmlns:a14="http://schemas.microsoft.com/office/drawing/2010/main" Requires="a14">
      <xdr:twoCellAnchor editAs="oneCell">
        <xdr:from>
          <xdr:col>0</xdr:col>
          <xdr:colOff>699461</xdr:colOff>
          <xdr:row>2</xdr:row>
          <xdr:rowOff>66261</xdr:rowOff>
        </xdr:from>
        <xdr:to>
          <xdr:col>1</xdr:col>
          <xdr:colOff>623057</xdr:colOff>
          <xdr:row>6</xdr:row>
          <xdr:rowOff>37556</xdr:rowOff>
        </xdr:to>
        <xdr:pic>
          <xdr:nvPicPr>
            <xdr:cNvPr id="28" name="Imagem 27">
              <a:extLst>
                <a:ext uri="{FF2B5EF4-FFF2-40B4-BE49-F238E27FC236}">
                  <a16:creationId xmlns:a16="http://schemas.microsoft.com/office/drawing/2014/main" xmlns="" id="{88347ACC-8C66-4B38-8FC9-F3B734C184D4}"/>
                </a:ext>
              </a:extLst>
            </xdr:cNvPr>
            <xdr:cNvPicPr>
              <a:picLocks noChangeAspect="1" noChangeArrowheads="1"/>
              <a:extLst>
                <a:ext uri="{84589F7E-364E-4C9E-8A38-B11213B215E9}">
                  <a14:cameraTool cellRange="brasao" spid="_x0000_s3390"/>
                </a:ext>
              </a:extLst>
            </xdr:cNvPicPr>
          </xdr:nvPicPr>
          <xdr:blipFill>
            <a:blip xmlns:r="http://schemas.openxmlformats.org/officeDocument/2006/relationships" r:embed="rId5"/>
            <a:srcRect/>
            <a:stretch>
              <a:fillRect/>
            </a:stretch>
          </xdr:blipFill>
          <xdr:spPr bwMode="auto">
            <a:xfrm>
              <a:off x="699461" y="397565"/>
              <a:ext cx="735292" cy="600774"/>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1</xdr:col>
      <xdr:colOff>418041</xdr:colOff>
      <xdr:row>2</xdr:row>
      <xdr:rowOff>41528</xdr:rowOff>
    </xdr:to>
    <xdr:pic>
      <xdr:nvPicPr>
        <xdr:cNvPr id="3" name="Imagem 14" descr="Logo ICANP.JPG">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 y="47625"/>
          <a:ext cx="370416" cy="317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443188</xdr:colOff>
      <xdr:row>0</xdr:row>
      <xdr:rowOff>0</xdr:rowOff>
    </xdr:from>
    <xdr:to>
      <xdr:col>5</xdr:col>
      <xdr:colOff>257175</xdr:colOff>
      <xdr:row>2</xdr:row>
      <xdr:rowOff>123825</xdr:rowOff>
    </xdr:to>
    <xdr:sp macro="" textlink="">
      <xdr:nvSpPr>
        <xdr:cNvPr id="4" name="CaixaDeTexto 3">
          <a:extLst>
            <a:ext uri="{FF2B5EF4-FFF2-40B4-BE49-F238E27FC236}">
              <a16:creationId xmlns:a16="http://schemas.microsoft.com/office/drawing/2014/main" xmlns="" id="{00000000-0008-0000-0400-000004000000}"/>
            </a:ext>
          </a:extLst>
        </xdr:cNvPr>
        <xdr:cNvSpPr txBox="1"/>
      </xdr:nvSpPr>
      <xdr:spPr>
        <a:xfrm>
          <a:off x="1128988" y="0"/>
          <a:ext cx="4681262"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900" b="1"/>
            <a:t>I.C.A.N.P - INSTITUTO CAMPINAS DE ADMINISTRAÇÃO, DE NEGÓCIOS E DE PROJETOS</a:t>
          </a:r>
        </a:p>
        <a:p>
          <a:r>
            <a:rPr lang="pt-BR" sz="900" b="0"/>
            <a:t>DEPARTAMENTO DE ENGENHARIA E ARQUITETURA</a:t>
          </a:r>
        </a:p>
      </xdr:txBody>
    </xdr:sp>
    <xdr:clientData/>
  </xdr:twoCellAnchor>
  <xdr:twoCellAnchor>
    <xdr:from>
      <xdr:col>7</xdr:col>
      <xdr:colOff>161925</xdr:colOff>
      <xdr:row>0</xdr:row>
      <xdr:rowOff>47625</xdr:rowOff>
    </xdr:from>
    <xdr:to>
      <xdr:col>8</xdr:col>
      <xdr:colOff>337084</xdr:colOff>
      <xdr:row>2</xdr:row>
      <xdr:rowOff>2071</xdr:rowOff>
    </xdr:to>
    <xdr:sp macro="[0]!Editar.Editar" textlink="" fLocksText="0">
      <xdr:nvSpPr>
        <xdr:cNvPr id="15" name="AutoShape 67">
          <a:extLst>
            <a:ext uri="{FF2B5EF4-FFF2-40B4-BE49-F238E27FC236}">
              <a16:creationId xmlns:a16="http://schemas.microsoft.com/office/drawing/2014/main" xmlns="" id="{311C845E-F2B0-4290-AC36-7DC2FF04A020}"/>
            </a:ext>
          </a:extLst>
        </xdr:cNvPr>
        <xdr:cNvSpPr>
          <a:spLocks noChangeArrowheads="1"/>
        </xdr:cNvSpPr>
      </xdr:nvSpPr>
      <xdr:spPr bwMode="auto">
        <a:xfrm>
          <a:off x="7324725" y="47625"/>
          <a:ext cx="1080034" cy="240196"/>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EDITAR</a:t>
          </a:r>
        </a:p>
      </xdr:txBody>
    </xdr:sp>
    <xdr:clientData fPrintsWithSheet="0"/>
  </xdr:twoCellAnchor>
  <xdr:twoCellAnchor>
    <xdr:from>
      <xdr:col>5</xdr:col>
      <xdr:colOff>561975</xdr:colOff>
      <xdr:row>0</xdr:row>
      <xdr:rowOff>57150</xdr:rowOff>
    </xdr:from>
    <xdr:to>
      <xdr:col>7</xdr:col>
      <xdr:colOff>32284</xdr:colOff>
      <xdr:row>2</xdr:row>
      <xdr:rowOff>2071</xdr:rowOff>
    </xdr:to>
    <xdr:sp macro="[0]!Preparar.Preparar" textlink="" fLocksText="0">
      <xdr:nvSpPr>
        <xdr:cNvPr id="16" name="AutoShape 67">
          <a:extLst>
            <a:ext uri="{FF2B5EF4-FFF2-40B4-BE49-F238E27FC236}">
              <a16:creationId xmlns:a16="http://schemas.microsoft.com/office/drawing/2014/main" xmlns="" id="{238C4BB1-24B8-4396-B25E-95CC1ECFF22F}"/>
            </a:ext>
          </a:extLst>
        </xdr:cNvPr>
        <xdr:cNvSpPr>
          <a:spLocks noChangeArrowheads="1"/>
        </xdr:cNvSpPr>
      </xdr:nvSpPr>
      <xdr:spPr bwMode="auto">
        <a:xfrm>
          <a:off x="6115050" y="57150"/>
          <a:ext cx="1080034" cy="230671"/>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PREPARAR</a:t>
          </a:r>
        </a:p>
      </xdr:txBody>
    </xdr:sp>
    <xdr:clientData fPrintsWithSheet="0"/>
  </xdr:twoCellAnchor>
  <xdr:twoCellAnchor>
    <xdr:from>
      <xdr:col>0</xdr:col>
      <xdr:colOff>76200</xdr:colOff>
      <xdr:row>0</xdr:row>
      <xdr:rowOff>85725</xdr:rowOff>
    </xdr:from>
    <xdr:to>
      <xdr:col>0</xdr:col>
      <xdr:colOff>545196</xdr:colOff>
      <xdr:row>2</xdr:row>
      <xdr:rowOff>36443</xdr:rowOff>
    </xdr:to>
    <xdr:sp macro="" textlink="" fLocksText="0">
      <xdr:nvSpPr>
        <xdr:cNvPr id="17" name="AutoShape 67">
          <a:hlinkClick xmlns:r="http://schemas.openxmlformats.org/officeDocument/2006/relationships" r:id="rId2"/>
          <a:extLst>
            <a:ext uri="{FF2B5EF4-FFF2-40B4-BE49-F238E27FC236}">
              <a16:creationId xmlns:a16="http://schemas.microsoft.com/office/drawing/2014/main" xmlns="" id="{77E8BFF1-F895-43E6-9743-6608925090A9}"/>
            </a:ext>
          </a:extLst>
        </xdr:cNvPr>
        <xdr:cNvSpPr>
          <a:spLocks noChangeArrowheads="1"/>
        </xdr:cNvSpPr>
      </xdr:nvSpPr>
      <xdr:spPr bwMode="auto">
        <a:xfrm>
          <a:off x="76200" y="85725"/>
          <a:ext cx="468996" cy="236468"/>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INFO</a:t>
          </a:r>
        </a:p>
      </xdr:txBody>
    </xdr:sp>
    <xdr:clientData/>
  </xdr:twoCellAnchor>
  <xdr:twoCellAnchor>
    <xdr:from>
      <xdr:col>0</xdr:col>
      <xdr:colOff>76200</xdr:colOff>
      <xdr:row>2</xdr:row>
      <xdr:rowOff>104775</xdr:rowOff>
    </xdr:from>
    <xdr:to>
      <xdr:col>0</xdr:col>
      <xdr:colOff>545355</xdr:colOff>
      <xdr:row>4</xdr:row>
      <xdr:rowOff>76200</xdr:rowOff>
    </xdr:to>
    <xdr:sp macro="" textlink="" fLocksText="0">
      <xdr:nvSpPr>
        <xdr:cNvPr id="21" name="AutoShape 67">
          <a:hlinkClick xmlns:r="http://schemas.openxmlformats.org/officeDocument/2006/relationships" r:id="rId3"/>
          <a:extLst>
            <a:ext uri="{FF2B5EF4-FFF2-40B4-BE49-F238E27FC236}">
              <a16:creationId xmlns:a16="http://schemas.microsoft.com/office/drawing/2014/main" xmlns="" id="{1C283A69-B826-492E-A2D7-23791561398D}"/>
            </a:ext>
          </a:extLst>
        </xdr:cNvPr>
        <xdr:cNvSpPr>
          <a:spLocks noChangeArrowheads="1"/>
        </xdr:cNvSpPr>
      </xdr:nvSpPr>
      <xdr:spPr bwMode="auto">
        <a:xfrm>
          <a:off x="76200" y="390525"/>
          <a:ext cx="469155" cy="257175"/>
        </a:xfrm>
        <a:prstGeom prst="roundRect">
          <a:avLst>
            <a:gd name="adj" fmla="val 16667"/>
          </a:avLst>
        </a:prstGeom>
        <a:solidFill>
          <a:srgbClr val="99CCFF"/>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
          </a:r>
        </a:p>
      </xdr:txBody>
    </xdr:sp>
    <xdr:clientData/>
  </xdr:twoCellAnchor>
  <mc:AlternateContent xmlns:mc="http://schemas.openxmlformats.org/markup-compatibility/2006">
    <mc:Choice xmlns:a14="http://schemas.microsoft.com/office/drawing/2010/main" Requires="a14">
      <xdr:twoCellAnchor editAs="oneCell">
        <xdr:from>
          <xdr:col>0</xdr:col>
          <xdr:colOff>726380</xdr:colOff>
          <xdr:row>2</xdr:row>
          <xdr:rowOff>41411</xdr:rowOff>
        </xdr:from>
        <xdr:to>
          <xdr:col>2</xdr:col>
          <xdr:colOff>143494</xdr:colOff>
          <xdr:row>5</xdr:row>
          <xdr:rowOff>149783</xdr:rowOff>
        </xdr:to>
        <xdr:pic>
          <xdr:nvPicPr>
            <xdr:cNvPr id="28" name="Imagem 27">
              <a:extLst>
                <a:ext uri="{FF2B5EF4-FFF2-40B4-BE49-F238E27FC236}">
                  <a16:creationId xmlns:a16="http://schemas.microsoft.com/office/drawing/2014/main" xmlns="" id="{5845706B-7F6E-43EC-B3CC-02A07D29C170}"/>
                </a:ext>
              </a:extLst>
            </xdr:cNvPr>
            <xdr:cNvPicPr>
              <a:picLocks noChangeAspect="1" noChangeArrowheads="1"/>
              <a:extLst>
                <a:ext uri="{84589F7E-364E-4C9E-8A38-B11213B215E9}">
                  <a14:cameraTool cellRange="brasao" spid="_x0000_s4414"/>
                </a:ext>
              </a:extLst>
            </xdr:cNvPicPr>
          </xdr:nvPicPr>
          <xdr:blipFill>
            <a:blip xmlns:r="http://schemas.openxmlformats.org/officeDocument/2006/relationships" r:embed="rId4"/>
            <a:srcRect/>
            <a:stretch>
              <a:fillRect/>
            </a:stretch>
          </xdr:blipFill>
          <xdr:spPr bwMode="auto">
            <a:xfrm>
              <a:off x="726380" y="365261"/>
              <a:ext cx="731564" cy="594147"/>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496957</xdr:colOff>
      <xdr:row>0</xdr:row>
      <xdr:rowOff>13667</xdr:rowOff>
    </xdr:from>
    <xdr:to>
      <xdr:col>5</xdr:col>
      <xdr:colOff>3528392</xdr:colOff>
      <xdr:row>3</xdr:row>
      <xdr:rowOff>16740</xdr:rowOff>
    </xdr:to>
    <xdr:sp macro="" textlink="">
      <xdr:nvSpPr>
        <xdr:cNvPr id="15" name="CaixaDeTexto 14">
          <a:extLst>
            <a:ext uri="{FF2B5EF4-FFF2-40B4-BE49-F238E27FC236}">
              <a16:creationId xmlns:a16="http://schemas.microsoft.com/office/drawing/2014/main" xmlns="" id="{253F8EED-AEEA-4A7D-894D-EE1517A6608E}"/>
            </a:ext>
          </a:extLst>
        </xdr:cNvPr>
        <xdr:cNvSpPr txBox="1"/>
      </xdr:nvSpPr>
      <xdr:spPr>
        <a:xfrm>
          <a:off x="1184414" y="13667"/>
          <a:ext cx="5888935" cy="500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t>I.C.A.N.P - INSTITUTO CAMPINAS DE ADMINISTRAÇÃO, DE NEGÓCIOS E DE PROJETOS</a:t>
          </a:r>
        </a:p>
        <a:p>
          <a:r>
            <a:rPr lang="pt-BR" sz="1100" b="0"/>
            <a:t>DEPARTAMENTO DE ENGENHARIA E ARQUITETURA</a:t>
          </a:r>
        </a:p>
      </xdr:txBody>
    </xdr:sp>
    <xdr:clientData/>
  </xdr:twoCellAnchor>
  <mc:AlternateContent xmlns:mc="http://schemas.openxmlformats.org/markup-compatibility/2006">
    <mc:Choice xmlns:a14="http://schemas.microsoft.com/office/drawing/2010/main" Requires="a14">
      <xdr:twoCellAnchor editAs="oneCell">
        <xdr:from>
          <xdr:col>0</xdr:col>
          <xdr:colOff>606224</xdr:colOff>
          <xdr:row>3</xdr:row>
          <xdr:rowOff>21061</xdr:rowOff>
        </xdr:from>
        <xdr:to>
          <xdr:col>2</xdr:col>
          <xdr:colOff>660947</xdr:colOff>
          <xdr:row>6</xdr:row>
          <xdr:rowOff>119673</xdr:rowOff>
        </xdr:to>
        <xdr:pic>
          <xdr:nvPicPr>
            <xdr:cNvPr id="23" name="Imagem 22">
              <a:extLst>
                <a:ext uri="{FF2B5EF4-FFF2-40B4-BE49-F238E27FC236}">
                  <a16:creationId xmlns:a16="http://schemas.microsoft.com/office/drawing/2014/main" xmlns="" id="{7A6B8621-699A-4382-AC77-9F61E5138087}"/>
                </a:ext>
              </a:extLst>
            </xdr:cNvPr>
            <xdr:cNvPicPr>
              <a:picLocks noChangeAspect="1" noChangeArrowheads="1"/>
              <a:extLst>
                <a:ext uri="{84589F7E-364E-4C9E-8A38-B11213B215E9}">
                  <a14:cameraTool cellRange="brasao" spid="_x0000_s10482"/>
                </a:ext>
              </a:extLst>
            </xdr:cNvPicPr>
          </xdr:nvPicPr>
          <xdr:blipFill>
            <a:blip xmlns:r="http://schemas.openxmlformats.org/officeDocument/2006/relationships" r:embed="rId1"/>
            <a:srcRect/>
            <a:stretch>
              <a:fillRect/>
            </a:stretch>
          </xdr:blipFill>
          <xdr:spPr bwMode="auto">
            <a:xfrm>
              <a:off x="606224" y="518018"/>
              <a:ext cx="743836" cy="628698"/>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43765</xdr:colOff>
      <xdr:row>0</xdr:row>
      <xdr:rowOff>45553</xdr:rowOff>
    </xdr:from>
    <xdr:to>
      <xdr:col>2</xdr:col>
      <xdr:colOff>482253</xdr:colOff>
      <xdr:row>3</xdr:row>
      <xdr:rowOff>7454</xdr:rowOff>
    </xdr:to>
    <xdr:pic>
      <xdr:nvPicPr>
        <xdr:cNvPr id="14" name="Imagem 14" descr="Logo ICANP.JPG">
          <a:extLst>
            <a:ext uri="{FF2B5EF4-FFF2-40B4-BE49-F238E27FC236}">
              <a16:creationId xmlns:a16="http://schemas.microsoft.com/office/drawing/2014/main" xmlns="" id="{B91F955D-8DAB-4BA4-8ECA-DAD682DF8F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1222" y="45553"/>
          <a:ext cx="483909" cy="4588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256761</xdr:colOff>
      <xdr:row>7</xdr:row>
      <xdr:rowOff>61706</xdr:rowOff>
    </xdr:from>
    <xdr:to>
      <xdr:col>5</xdr:col>
      <xdr:colOff>318034</xdr:colOff>
      <xdr:row>8</xdr:row>
      <xdr:rowOff>143704</xdr:rowOff>
    </xdr:to>
    <xdr:sp macro="[0]!Preparar.Preparar" textlink="" fLocksText="0">
      <xdr:nvSpPr>
        <xdr:cNvPr id="5" name="AutoShape 67">
          <a:extLst>
            <a:ext uri="{FF2B5EF4-FFF2-40B4-BE49-F238E27FC236}">
              <a16:creationId xmlns:a16="http://schemas.microsoft.com/office/drawing/2014/main" xmlns="" id="{E40E2F8B-2A55-487A-AFD4-75B9FC1964D3}"/>
            </a:ext>
          </a:extLst>
        </xdr:cNvPr>
        <xdr:cNvSpPr>
          <a:spLocks noChangeArrowheads="1"/>
        </xdr:cNvSpPr>
      </xdr:nvSpPr>
      <xdr:spPr bwMode="auto">
        <a:xfrm>
          <a:off x="2780886" y="1233281"/>
          <a:ext cx="1080448" cy="24392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PREPARAR</a:t>
          </a:r>
        </a:p>
      </xdr:txBody>
    </xdr:sp>
    <xdr:clientData fPrintsWithSheet="0"/>
  </xdr:twoCellAnchor>
  <xdr:twoCellAnchor>
    <xdr:from>
      <xdr:col>5</xdr:col>
      <xdr:colOff>456787</xdr:colOff>
      <xdr:row>7</xdr:row>
      <xdr:rowOff>68747</xdr:rowOff>
    </xdr:from>
    <xdr:to>
      <xdr:col>5</xdr:col>
      <xdr:colOff>1536821</xdr:colOff>
      <xdr:row>8</xdr:row>
      <xdr:rowOff>150745</xdr:rowOff>
    </xdr:to>
    <xdr:sp macro="[0]!Editar.Editar" textlink="" fLocksText="0">
      <xdr:nvSpPr>
        <xdr:cNvPr id="6" name="AutoShape 67">
          <a:extLst>
            <a:ext uri="{FF2B5EF4-FFF2-40B4-BE49-F238E27FC236}">
              <a16:creationId xmlns:a16="http://schemas.microsoft.com/office/drawing/2014/main" xmlns="" id="{960025F1-33EF-4C99-8A50-51E07DD23862}"/>
            </a:ext>
          </a:extLst>
        </xdr:cNvPr>
        <xdr:cNvSpPr>
          <a:spLocks noChangeArrowheads="1"/>
        </xdr:cNvSpPr>
      </xdr:nvSpPr>
      <xdr:spPr bwMode="auto">
        <a:xfrm>
          <a:off x="4000087" y="1240322"/>
          <a:ext cx="1080034" cy="24392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EDITAR</a:t>
          </a:r>
        </a:p>
      </xdr:txBody>
    </xdr:sp>
    <xdr:clientData fPrintsWithSheet="0"/>
  </xdr:twoCellAnchor>
  <xdr:twoCellAnchor>
    <xdr:from>
      <xdr:col>5</xdr:col>
      <xdr:colOff>1681368</xdr:colOff>
      <xdr:row>7</xdr:row>
      <xdr:rowOff>68745</xdr:rowOff>
    </xdr:from>
    <xdr:to>
      <xdr:col>5</xdr:col>
      <xdr:colOff>2761402</xdr:colOff>
      <xdr:row>8</xdr:row>
      <xdr:rowOff>150743</xdr:rowOff>
    </xdr:to>
    <xdr:sp macro="[0]!Importar_Composições.Importar_Composições" textlink="" fLocksText="0">
      <xdr:nvSpPr>
        <xdr:cNvPr id="9" name="AutoShape 67">
          <a:extLst>
            <a:ext uri="{FF2B5EF4-FFF2-40B4-BE49-F238E27FC236}">
              <a16:creationId xmlns:a16="http://schemas.microsoft.com/office/drawing/2014/main" xmlns="" id="{2AB53299-3F06-486A-94B5-1F6BD3DDC29D}"/>
            </a:ext>
          </a:extLst>
        </xdr:cNvPr>
        <xdr:cNvSpPr>
          <a:spLocks noChangeArrowheads="1"/>
        </xdr:cNvSpPr>
      </xdr:nvSpPr>
      <xdr:spPr bwMode="auto">
        <a:xfrm>
          <a:off x="5224668" y="1240320"/>
          <a:ext cx="1080034" cy="24392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IMPORTAR BASE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xdr:col>
      <xdr:colOff>499809</xdr:colOff>
      <xdr:row>0</xdr:row>
      <xdr:rowOff>63361</xdr:rowOff>
    </xdr:from>
    <xdr:to>
      <xdr:col>4</xdr:col>
      <xdr:colOff>331305</xdr:colOff>
      <xdr:row>3</xdr:row>
      <xdr:rowOff>140803</xdr:rowOff>
    </xdr:to>
    <xdr:sp macro="" textlink="">
      <xdr:nvSpPr>
        <xdr:cNvPr id="3" name="CaixaDeTexto 2">
          <a:extLst>
            <a:ext uri="{FF2B5EF4-FFF2-40B4-BE49-F238E27FC236}">
              <a16:creationId xmlns:a16="http://schemas.microsoft.com/office/drawing/2014/main" xmlns="" id="{68EB317B-051F-4C28-9ACC-641071C3FAC4}"/>
            </a:ext>
          </a:extLst>
        </xdr:cNvPr>
        <xdr:cNvSpPr txBox="1"/>
      </xdr:nvSpPr>
      <xdr:spPr>
        <a:xfrm>
          <a:off x="1187266" y="63361"/>
          <a:ext cx="3558669" cy="574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t>I.C.A.N.P - INSTITUTO CAMPINAS DE ADMINISTRAÇÃO, DE NEGÓCIOS E DE PROJETOS</a:t>
          </a:r>
        </a:p>
        <a:p>
          <a:r>
            <a:rPr lang="pt-BR" sz="1000" b="0"/>
            <a:t>DEPARTAMENTO DE ENGENHARIA E ARQUITETURA</a:t>
          </a:r>
        </a:p>
      </xdr:txBody>
    </xdr:sp>
    <xdr:clientData/>
  </xdr:twoCellAnchor>
  <mc:AlternateContent xmlns:mc="http://schemas.openxmlformats.org/markup-compatibility/2006">
    <mc:Choice xmlns:a14="http://schemas.microsoft.com/office/drawing/2010/main" Requires="a14">
      <xdr:twoCellAnchor editAs="oneCell">
        <xdr:from>
          <xdr:col>0</xdr:col>
          <xdr:colOff>597944</xdr:colOff>
          <xdr:row>3</xdr:row>
          <xdr:rowOff>4498</xdr:rowOff>
        </xdr:from>
        <xdr:to>
          <xdr:col>1</xdr:col>
          <xdr:colOff>743309</xdr:colOff>
          <xdr:row>7</xdr:row>
          <xdr:rowOff>1</xdr:rowOff>
        </xdr:to>
        <xdr:pic>
          <xdr:nvPicPr>
            <xdr:cNvPr id="4" name="Imagem 3">
              <a:extLst>
                <a:ext uri="{FF2B5EF4-FFF2-40B4-BE49-F238E27FC236}">
                  <a16:creationId xmlns:a16="http://schemas.microsoft.com/office/drawing/2014/main" xmlns="" id="{78ACAE6F-7192-43CC-93C7-1FE1378FD2B6}"/>
                </a:ext>
              </a:extLst>
            </xdr:cNvPr>
            <xdr:cNvPicPr>
              <a:picLocks noChangeAspect="1" noChangeArrowheads="1"/>
              <a:extLst>
                <a:ext uri="{84589F7E-364E-4C9E-8A38-B11213B215E9}">
                  <a14:cameraTool cellRange="brasao" spid="_x0000_s11484"/>
                </a:ext>
              </a:extLst>
            </xdr:cNvPicPr>
          </xdr:nvPicPr>
          <xdr:blipFill>
            <a:blip xmlns:r="http://schemas.openxmlformats.org/officeDocument/2006/relationships" r:embed="rId1"/>
            <a:srcRect/>
            <a:stretch>
              <a:fillRect/>
            </a:stretch>
          </xdr:blipFill>
          <xdr:spPr bwMode="auto">
            <a:xfrm>
              <a:off x="597944" y="501455"/>
              <a:ext cx="832822" cy="691242"/>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twoCellAnchor editAs="oneCell">
    <xdr:from>
      <xdr:col>1</xdr:col>
      <xdr:colOff>74041</xdr:colOff>
      <xdr:row>0</xdr:row>
      <xdr:rowOff>62118</xdr:rowOff>
    </xdr:from>
    <xdr:to>
      <xdr:col>1</xdr:col>
      <xdr:colOff>556237</xdr:colOff>
      <xdr:row>2</xdr:row>
      <xdr:rowOff>128794</xdr:rowOff>
    </xdr:to>
    <xdr:pic>
      <xdr:nvPicPr>
        <xdr:cNvPr id="2" name="Imagem 14" descr="Logo ICANP.JPG">
          <a:extLst>
            <a:ext uri="{FF2B5EF4-FFF2-40B4-BE49-F238E27FC236}">
              <a16:creationId xmlns:a16="http://schemas.microsoft.com/office/drawing/2014/main" xmlns="" id="{39FF9342-ADFC-4E75-ADB7-6967ABB1C3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7213" y="62118"/>
          <a:ext cx="482196" cy="39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554935</xdr:colOff>
      <xdr:row>8</xdr:row>
      <xdr:rowOff>16565</xdr:rowOff>
    </xdr:from>
    <xdr:to>
      <xdr:col>3</xdr:col>
      <xdr:colOff>517231</xdr:colOff>
      <xdr:row>9</xdr:row>
      <xdr:rowOff>78271</xdr:rowOff>
    </xdr:to>
    <xdr:sp macro="[0]!Preparar.Preparar" textlink="" fLocksText="0">
      <xdr:nvSpPr>
        <xdr:cNvPr id="5" name="AutoShape 67">
          <a:extLst>
            <a:ext uri="{FF2B5EF4-FFF2-40B4-BE49-F238E27FC236}">
              <a16:creationId xmlns:a16="http://schemas.microsoft.com/office/drawing/2014/main" xmlns="" id="{2102BDF4-133E-4424-B97A-EF1A9035E84E}"/>
            </a:ext>
          </a:extLst>
        </xdr:cNvPr>
        <xdr:cNvSpPr>
          <a:spLocks noChangeArrowheads="1"/>
        </xdr:cNvSpPr>
      </xdr:nvSpPr>
      <xdr:spPr bwMode="auto">
        <a:xfrm>
          <a:off x="2012674" y="1374913"/>
          <a:ext cx="1080448" cy="24392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PREPARAR</a:t>
          </a:r>
        </a:p>
      </xdr:txBody>
    </xdr:sp>
    <xdr:clientData fPrintsWithSheet="0"/>
  </xdr:twoCellAnchor>
  <xdr:twoCellAnchor>
    <xdr:from>
      <xdr:col>3</xdr:col>
      <xdr:colOff>737152</xdr:colOff>
      <xdr:row>8</xdr:row>
      <xdr:rowOff>24848</xdr:rowOff>
    </xdr:from>
    <xdr:to>
      <xdr:col>4</xdr:col>
      <xdr:colOff>20274</xdr:colOff>
      <xdr:row>9</xdr:row>
      <xdr:rowOff>86554</xdr:rowOff>
    </xdr:to>
    <xdr:sp macro="[0]!Editar.Editar" textlink="" fLocksText="0">
      <xdr:nvSpPr>
        <xdr:cNvPr id="6" name="AutoShape 67">
          <a:extLst>
            <a:ext uri="{FF2B5EF4-FFF2-40B4-BE49-F238E27FC236}">
              <a16:creationId xmlns:a16="http://schemas.microsoft.com/office/drawing/2014/main" xmlns="" id="{0776A94A-2788-463D-83AB-2FCC621CA846}"/>
            </a:ext>
          </a:extLst>
        </xdr:cNvPr>
        <xdr:cNvSpPr>
          <a:spLocks noChangeArrowheads="1"/>
        </xdr:cNvSpPr>
      </xdr:nvSpPr>
      <xdr:spPr bwMode="auto">
        <a:xfrm>
          <a:off x="3313043" y="1383196"/>
          <a:ext cx="1080448" cy="24392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EDITAR</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438150</xdr:colOff>
      <xdr:row>8</xdr:row>
      <xdr:rowOff>9525</xdr:rowOff>
    </xdr:from>
    <xdr:to>
      <xdr:col>10</xdr:col>
      <xdr:colOff>884574</xdr:colOff>
      <xdr:row>28</xdr:row>
      <xdr:rowOff>85724</xdr:rowOff>
    </xdr:to>
    <xdr:pic>
      <xdr:nvPicPr>
        <xdr:cNvPr id="2" name="Imagem 1">
          <a:extLst>
            <a:ext uri="{FF2B5EF4-FFF2-40B4-BE49-F238E27FC236}">
              <a16:creationId xmlns:a16="http://schemas.microsoft.com/office/drawing/2014/main" xmlns="" id="{E81A1DAC-C69C-4FE7-B40D-44D23A136D1E}"/>
            </a:ext>
          </a:extLst>
        </xdr:cNvPr>
        <xdr:cNvPicPr>
          <a:picLocks noChangeAspect="1"/>
        </xdr:cNvPicPr>
      </xdr:nvPicPr>
      <xdr:blipFill>
        <a:blip xmlns:r="http://schemas.openxmlformats.org/officeDocument/2006/relationships" r:embed="rId1"/>
        <a:stretch>
          <a:fillRect/>
        </a:stretch>
      </xdr:blipFill>
      <xdr:spPr>
        <a:xfrm>
          <a:off x="438150" y="1971675"/>
          <a:ext cx="7521429" cy="3886199"/>
        </a:xfrm>
        <a:prstGeom prst="rect">
          <a:avLst/>
        </a:prstGeom>
      </xdr:spPr>
    </xdr:pic>
    <xdr:clientData/>
  </xdr:twoCellAnchor>
  <xdr:twoCellAnchor editAs="oneCell">
    <xdr:from>
      <xdr:col>0</xdr:col>
      <xdr:colOff>438150</xdr:colOff>
      <xdr:row>30</xdr:row>
      <xdr:rowOff>171464</xdr:rowOff>
    </xdr:from>
    <xdr:to>
      <xdr:col>10</xdr:col>
      <xdr:colOff>886333</xdr:colOff>
      <xdr:row>53</xdr:row>
      <xdr:rowOff>84833</xdr:rowOff>
    </xdr:to>
    <xdr:pic>
      <xdr:nvPicPr>
        <xdr:cNvPr id="3" name="Imagem 2">
          <a:extLst>
            <a:ext uri="{FF2B5EF4-FFF2-40B4-BE49-F238E27FC236}">
              <a16:creationId xmlns:a16="http://schemas.microsoft.com/office/drawing/2014/main" xmlns="" id="{FB208E46-A53D-412D-BB83-77403A4FD209}"/>
            </a:ext>
          </a:extLst>
        </xdr:cNvPr>
        <xdr:cNvPicPr>
          <a:picLocks noChangeAspect="1"/>
        </xdr:cNvPicPr>
      </xdr:nvPicPr>
      <xdr:blipFill>
        <a:blip xmlns:r="http://schemas.openxmlformats.org/officeDocument/2006/relationships" r:embed="rId2"/>
        <a:stretch>
          <a:fillRect/>
        </a:stretch>
      </xdr:blipFill>
      <xdr:spPr>
        <a:xfrm>
          <a:off x="438150" y="6324614"/>
          <a:ext cx="7523188" cy="42948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20Backup%20Ricardo\-%20Biblioteca\-%20Profissional\-%20Icanp\S&#195;O%20CAETANO%20DO%20SUL\SENADOR%20FL&#193;QUER\PE&#199;AS%20T&#201;CNICAS\DESONERADO\QUARTIL%201&#186;%20BDI%20-%2028,28%25\S&#195;O%20CAETANO%20DO%20SUL_SENADOR%20FLAQUER_PE&#199;AS%20T&#201;CNICAS_R10%20(DESONER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20Backup%20Ricardo\-%20Biblioteca\-%20Profissional\-%20BD%20Consultoria\PROJETO%20EXECUTIVO%20CAIC\DESCALVADO_PROJETO%20EXECUTIVO%20CAIC%20&#732;DR.%20CID%20MUNIZ%20BARRETO&#732;_R0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20Backup%20Ricardo\-%20Biblioteca\-%20Profissional\-%20Icanp\S&#195;O%20CAETANO%20DO%20SUL\SENADOR%20FL&#193;QUER\OBSOLETOS\OR&#8364;AMENTO_R08\OR&#8364;AMENTO_R08\DESONERADO\SCS_SENADOR%20FLAQUER_OR&#8364;_R08%20-%20DESONER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20Backup%20Ricardo\-%20Biblioteca\-%20Profissional\-%20Icanp\ITU\INFRAESTRUTURA%20R%20PAULA%20SOUZA\PE&#199;AS%20T&#201;CNICAS\REV07\ITU_INFRAESTRUTURA%20R%20PAULA%20SOUZA_R07_OR&#19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20Backup%20Ricardo\-%20Biblioteca\-%20Profissional\-%20Icanp\MOGI%20DAS%20CRUZES\MGC_PARQUE%20CHIQUINHO%20VERISSIMO\MGC_PQ%20CHIQ.%20VER&#205;SSIMO_OR&#199;_R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icar\Desktop\CLP_RECAPEAMENTO,%20DRENAGEM%20E%20CONTEN&#199;&#195;O%20NA%20RUA%20AVAR&#201;_OR&#199;_R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sheetName val="REFERÊNCIAS"/>
      <sheetName val="PLANILHA"/>
      <sheetName val="CRONOGRAMA"/>
      <sheetName val="COMPOSIÇÕES"/>
      <sheetName val="COTAÇÕES"/>
      <sheetName val="MEMÓRIA"/>
      <sheetName val="DADOS E VALIDAÇÕES (ocultar)"/>
    </sheetNames>
    <sheetDataSet>
      <sheetData sheetId="0">
        <row r="2">
          <cell r="B2" t="str">
            <v>Reforma da Escola Senador Flaquer em São Caetano do Sul/SP</v>
          </cell>
        </row>
        <row r="3">
          <cell r="B3" t="str">
            <v>Rua Heloísa Panplona, 180 - Bairro Fundação</v>
          </cell>
        </row>
        <row r="10">
          <cell r="B10" t="str">
            <v>10</v>
          </cell>
        </row>
        <row r="11">
          <cell r="B11" t="str">
            <v>SCS_SENADOR FLAQUER_ARQ_R10</v>
          </cell>
        </row>
      </sheetData>
      <sheetData sheetId="1">
        <row r="39">
          <cell r="N39" t="str">
            <v>Construção e Reforma de Edifícios</v>
          </cell>
        </row>
        <row r="40">
          <cell r="N40" t="str">
            <v xml:space="preserve"> Construção de Praças Urbanas, Rodovias, Ferrovias e recapeamento e pavimentação de vias urbanas </v>
          </cell>
        </row>
        <row r="41">
          <cell r="N41" t="str">
            <v xml:space="preserve"> Construção de Redes de Abastecimento de Água, Coleta de Esgoto </v>
          </cell>
        </row>
        <row r="42">
          <cell r="N42" t="str">
            <v xml:space="preserve"> Construção e Manutenção de Estações e Redes de Distribuição de Energia Elétrica </v>
          </cell>
        </row>
        <row r="43">
          <cell r="N43" t="str">
            <v xml:space="preserve"> Obras Portuárias, Marítimas e Fluviais </v>
          </cell>
        </row>
        <row r="44">
          <cell r="N44" t="str">
            <v xml:space="preserve"> Fornecimento de Materiais e Equipamentos (aquisição indireta - em conjunto com licitação de obras) </v>
          </cell>
        </row>
        <row r="45">
          <cell r="N45" t="str">
            <v xml:space="preserve"> Fornecimento de Materiais e Equipamentos (aquisição direta) </v>
          </cell>
        </row>
      </sheetData>
      <sheetData sheetId="2">
        <row r="4">
          <cell r="B4">
            <v>0.2828</v>
          </cell>
        </row>
        <row r="8">
          <cell r="C8" t="str">
            <v>01/2021</v>
          </cell>
          <cell r="D8">
            <v>0</v>
          </cell>
          <cell r="E8">
            <v>0</v>
          </cell>
        </row>
        <row r="9">
          <cell r="D9">
            <v>0</v>
          </cell>
          <cell r="E9">
            <v>0</v>
          </cell>
        </row>
        <row r="10">
          <cell r="C10" t="str">
            <v>01/2021</v>
          </cell>
        </row>
      </sheetData>
      <sheetData sheetId="3"/>
      <sheetData sheetId="4"/>
      <sheetData sheetId="5"/>
      <sheetData sheetId="6"/>
      <sheetData sheetId="7"/>
      <sheetData sheetId="8">
        <row r="2">
          <cell r="A2" t="str">
            <v>INTERNO</v>
          </cell>
        </row>
        <row r="3">
          <cell r="A3" t="str">
            <v>RESERVADO</v>
          </cell>
        </row>
        <row r="4">
          <cell r="A4" t="str">
            <v>PÚBLICO</v>
          </cell>
        </row>
        <row r="5">
          <cell r="A5" t="str">
            <v>LICITAÇÃO</v>
          </cell>
        </row>
        <row r="8">
          <cell r="A8" t="str">
            <v>DISPENSA DE PROCESSO LICITATÓRIO</v>
          </cell>
        </row>
        <row r="9">
          <cell r="A9" t="str">
            <v>CONVITE</v>
          </cell>
        </row>
        <row r="10">
          <cell r="A10" t="str">
            <v>TOMADA DE PREÇOS</v>
          </cell>
        </row>
        <row r="11">
          <cell r="A11" t="str">
            <v>CONCORRÊNCIA PÚBLICA</v>
          </cell>
        </row>
        <row r="14">
          <cell r="A14" t="str">
            <v>PGM</v>
          </cell>
        </row>
        <row r="15">
          <cell r="A15" t="str">
            <v>SEAIS</v>
          </cell>
        </row>
        <row r="16">
          <cell r="A16" t="str">
            <v>SECULT</v>
          </cell>
        </row>
        <row r="17">
          <cell r="A17" t="str">
            <v>SEDEF</v>
          </cell>
        </row>
        <row r="18">
          <cell r="A18" t="str">
            <v>SEDET</v>
          </cell>
        </row>
        <row r="19">
          <cell r="A19" t="str">
            <v>SEEDUC</v>
          </cell>
        </row>
        <row r="20">
          <cell r="A20" t="str">
            <v>SEFAZ</v>
          </cell>
        </row>
        <row r="21">
          <cell r="A21" t="str">
            <v>SEGOV</v>
          </cell>
        </row>
        <row r="22">
          <cell r="A22" t="str">
            <v>SEJUR</v>
          </cell>
        </row>
        <row r="23">
          <cell r="A23" t="str">
            <v>SELJ</v>
          </cell>
        </row>
        <row r="24">
          <cell r="A24" t="str">
            <v>SEMOB</v>
          </cell>
        </row>
        <row r="25">
          <cell r="A25" t="str">
            <v>SEOHAB</v>
          </cell>
        </row>
        <row r="26">
          <cell r="A26" t="str">
            <v>SEPLAG</v>
          </cell>
        </row>
        <row r="27">
          <cell r="A27" t="str">
            <v>SESAUD</v>
          </cell>
        </row>
        <row r="28">
          <cell r="A28" t="str">
            <v>SESEG</v>
          </cell>
        </row>
        <row r="29">
          <cell r="A29" t="str">
            <v>SESURB</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sheetName val="BDI DIF"/>
      <sheetName val="REFERÊNCIAS"/>
      <sheetName val="PLANILHA"/>
      <sheetName val="CRONOGRAMA"/>
      <sheetName val="COMPOSIÇÕES"/>
      <sheetName val="COTAÇÕES"/>
      <sheetName val="MEMÓRIA"/>
      <sheetName val="DADOS E VALIDAÇÕES (ocultar)"/>
    </sheetNames>
    <sheetDataSet>
      <sheetData sheetId="0">
        <row r="2">
          <cell r="B2" t="str">
            <v>Elaboração de projetos e orçamentos para reforma do CAIC "Dr. Cid Muniz Barreto˜</v>
          </cell>
        </row>
        <row r="3">
          <cell r="B3" t="str">
            <v>Rua das palmas, 537, parque morada do sol - Descalvado/SP</v>
          </cell>
        </row>
        <row r="10">
          <cell r="B10" t="str">
            <v>00</v>
          </cell>
        </row>
        <row r="11">
          <cell r="B11">
            <v>0</v>
          </cell>
        </row>
      </sheetData>
      <sheetData sheetId="1"/>
      <sheetData sheetId="2"/>
      <sheetData sheetId="3">
        <row r="8">
          <cell r="C8">
            <v>0</v>
          </cell>
        </row>
        <row r="10">
          <cell r="C10">
            <v>0</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BDI 1"/>
      <sheetName val="ORÇ"/>
      <sheetName val="MEM CALCULO"/>
      <sheetName val="MEM CALCULO ORÇAFASCIO"/>
      <sheetName val="ESTIMATIVA DE CUSTO"/>
      <sheetName val="CRONO FIS-FINANC"/>
      <sheetName val="CRONO DESEMBOLSO"/>
      <sheetName val="Usina CBUQ"/>
      <sheetName val="Bota-fora"/>
      <sheetName val="Mapa BF"/>
      <sheetName val="COMPOSIÇÕES"/>
      <sheetName val="QCI"/>
      <sheetName val="COTAÇÃO"/>
    </sheetNames>
    <sheetDataSet>
      <sheetData sheetId="0">
        <row r="22">
          <cell r="D22" t="str">
            <v>Empreitada por Preço Global</v>
          </cell>
          <cell r="E22" t="str">
            <v>Desonerado</v>
          </cell>
        </row>
        <row r="23">
          <cell r="D23" t="str">
            <v>Empreitada por Preço Unitário</v>
          </cell>
          <cell r="E23" t="str">
            <v>Não Desonerado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BDI 1"/>
      <sheetName val="ORÇ"/>
      <sheetName val="MEM CALCULO"/>
      <sheetName val="CRONO FIS-FINANC"/>
      <sheetName val="CPOS 177"/>
      <sheetName val="SINAPI 10-2019"/>
      <sheetName val="SIURB 01-2019"/>
      <sheetName val="CRONO DESEMBOLSO"/>
      <sheetName val="Usina CBUQ"/>
      <sheetName val="MAPA BF"/>
      <sheetName val="COMPOSIÇÕES"/>
      <sheetName val="COTAÇÃO"/>
      <sheetName val="QCI"/>
    </sheetNames>
    <sheetDataSet>
      <sheetData sheetId="0">
        <row r="22">
          <cell r="D22" t="str">
            <v>Empreitada por Preço Global</v>
          </cell>
          <cell r="E22" t="str">
            <v>Desonerado</v>
          </cell>
        </row>
        <row r="23">
          <cell r="D23" t="str">
            <v>Empreitada por Preço Unitário</v>
          </cell>
          <cell r="E23" t="str">
            <v>Não Desonerado</v>
          </cell>
        </row>
      </sheetData>
      <sheetData sheetId="1">
        <row r="39">
          <cell r="N39" t="str">
            <v>Construção e Reforma de Edifícios</v>
          </cell>
        </row>
        <row r="40">
          <cell r="N40" t="str">
            <v xml:space="preserve"> Construção de Praças Urbanas, Rodovias, Ferrovias e recapeamento e pavimentação de vias urbanas </v>
          </cell>
        </row>
        <row r="41">
          <cell r="N41" t="str">
            <v xml:space="preserve"> Construção de Redes de Abastecimento de Água, Coleta de Esgoto </v>
          </cell>
        </row>
        <row r="42">
          <cell r="N42" t="str">
            <v xml:space="preserve"> Construção e Manutenção de Estações e Redes de Distribuição de Energia Elétrica </v>
          </cell>
        </row>
        <row r="43">
          <cell r="N43" t="str">
            <v xml:space="preserve"> Obras Portuárias, Marítimas e Fluviais </v>
          </cell>
        </row>
        <row r="44">
          <cell r="N44" t="str">
            <v xml:space="preserve"> Fornecimento de Materiais e Equipamentos (aquisição indireta - em conjunto com licitação de obras) </v>
          </cell>
        </row>
        <row r="45">
          <cell r="N45" t="str">
            <v xml:space="preserve"> Fornecimento de Materiais e Equipamentos (aquisição direta) </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BDI 1"/>
      <sheetName val="ORÇ"/>
      <sheetName val="CRONO FIS-FINANC"/>
      <sheetName val="CRONO DESEMBOLSO"/>
      <sheetName val="Usina CBUQ"/>
      <sheetName val="Bota-fora"/>
      <sheetName val="Mapa BF"/>
      <sheetName val="COTAÇÃO"/>
      <sheetName val="COMPOSIÇÕES"/>
      <sheetName val="QCI"/>
      <sheetName val="MEM CALCULO"/>
    </sheetNames>
    <sheetDataSet>
      <sheetData sheetId="0">
        <row r="22">
          <cell r="D22" t="str">
            <v>Empreitada por Preço Global</v>
          </cell>
          <cell r="E22" t="str">
            <v>Desonerado</v>
          </cell>
        </row>
        <row r="23">
          <cell r="D23" t="str">
            <v>Empreitada por Preço Unitário</v>
          </cell>
          <cell r="E23" t="str">
            <v>Não Desonerado</v>
          </cell>
        </row>
      </sheetData>
      <sheetData sheetId="1">
        <row r="40">
          <cell r="N40" t="str">
            <v>Construção e Reforma de Edifícios</v>
          </cell>
        </row>
        <row r="41">
          <cell r="N41" t="str">
            <v xml:space="preserve"> Construção de Praças Urbanas, Rodovias, Ferrovias e recapeamento e pavimentação de vias urbanas </v>
          </cell>
        </row>
        <row r="42">
          <cell r="N42" t="str">
            <v xml:space="preserve"> Construção de Redes de Abastecimento de Água, Coleta de Esgoto </v>
          </cell>
        </row>
        <row r="43">
          <cell r="N43" t="str">
            <v xml:space="preserve"> Construção e Manutenção de Estações e Redes de Distribuição de Energia Elétrica </v>
          </cell>
        </row>
        <row r="44">
          <cell r="N44" t="str">
            <v xml:space="preserve"> Obras Portuárias, Marítimas e Fluviais </v>
          </cell>
        </row>
        <row r="45">
          <cell r="N45" t="str">
            <v xml:space="preserve"> Fornecimento de Materiais e Equipamentos (aquisição indireta - em conjunto com licitação de obras) </v>
          </cell>
        </row>
        <row r="46">
          <cell r="N46" t="str">
            <v xml:space="preserve"> Fornecimento de Materiais e Equipamentos (aquisição direta) </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sheetData sheetId="1">
        <row r="22">
          <cell r="F22" t="str">
            <v>RICARDO PEIXOTO DOS SANTOS</v>
          </cell>
        </row>
        <row r="23">
          <cell r="F23" t="str">
            <v>5070047301/SP</v>
          </cell>
        </row>
        <row r="24">
          <cell r="F24" t="str">
            <v>28027230210757303</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
  <dimension ref="A1:AB76"/>
  <sheetViews>
    <sheetView view="pageBreakPreview" zoomScaleNormal="100" zoomScaleSheetLayoutView="100" workbookViewId="0">
      <selection activeCell="K39" sqref="K39"/>
    </sheetView>
  </sheetViews>
  <sheetFormatPr defaultRowHeight="15" x14ac:dyDescent="0.25"/>
  <cols>
    <col min="1" max="1" width="30.125" style="150" customWidth="1"/>
    <col min="2" max="2" width="42.875" style="150" customWidth="1"/>
    <col min="3" max="3" width="5.375" style="150" customWidth="1"/>
    <col min="4" max="4" width="12.5" style="150" customWidth="1"/>
    <col min="5" max="5" width="36.25" style="119" customWidth="1"/>
    <col min="6" max="6" width="5.375" style="119" customWidth="1"/>
    <col min="7" max="7" width="9" style="119"/>
    <col min="8" max="8" width="12.125" style="119" customWidth="1"/>
    <col min="9" max="9" width="4.375" style="134" customWidth="1"/>
    <col min="10" max="10" width="10.875" style="135" customWidth="1"/>
    <col min="11" max="11" width="18.5" style="72" bestFit="1" customWidth="1"/>
    <col min="12" max="12" width="30" style="135" customWidth="1"/>
    <col min="13" max="13" width="13.875" style="72" bestFit="1" customWidth="1"/>
    <col min="14" max="16384" width="9" style="72"/>
  </cols>
  <sheetData>
    <row r="1" spans="1:28" x14ac:dyDescent="0.25">
      <c r="A1" s="309" t="s">
        <v>61</v>
      </c>
      <c r="B1" s="310"/>
      <c r="C1" s="117"/>
      <c r="D1" s="118" t="s">
        <v>218</v>
      </c>
      <c r="E1" s="119" t="s">
        <v>120</v>
      </c>
      <c r="F1" s="120"/>
      <c r="G1" s="258" t="s">
        <v>291</v>
      </c>
      <c r="H1" s="121" t="s">
        <v>294</v>
      </c>
      <c r="I1" s="121"/>
      <c r="J1" s="122"/>
      <c r="K1" s="122"/>
      <c r="L1" s="122"/>
      <c r="M1" s="122"/>
      <c r="N1" s="122"/>
      <c r="O1" s="122"/>
      <c r="P1" s="122"/>
      <c r="Q1" s="122"/>
      <c r="R1" s="122"/>
      <c r="S1" s="122"/>
      <c r="T1" s="122"/>
      <c r="U1" s="122"/>
      <c r="V1" s="122"/>
      <c r="W1" s="122"/>
      <c r="X1" s="122"/>
      <c r="Y1" s="122"/>
      <c r="Z1" s="122"/>
      <c r="AA1" s="122"/>
      <c r="AB1" s="122"/>
    </row>
    <row r="2" spans="1:28" x14ac:dyDescent="0.25">
      <c r="A2" s="123" t="s">
        <v>58</v>
      </c>
      <c r="B2" s="61" t="s">
        <v>127</v>
      </c>
      <c r="C2" s="124"/>
      <c r="D2" s="118" t="s">
        <v>219</v>
      </c>
      <c r="E2" s="119" t="s">
        <v>74</v>
      </c>
      <c r="F2" s="120"/>
      <c r="G2" s="258" t="s">
        <v>292</v>
      </c>
      <c r="H2" s="121" t="s">
        <v>293</v>
      </c>
      <c r="I2" s="121"/>
      <c r="J2" s="122"/>
      <c r="K2" s="122"/>
      <c r="L2" s="122"/>
      <c r="M2" s="122"/>
      <c r="N2" s="122"/>
      <c r="O2" s="122"/>
      <c r="P2" s="122"/>
      <c r="Q2" s="122"/>
      <c r="R2" s="122"/>
      <c r="S2" s="122"/>
      <c r="T2" s="122"/>
      <c r="U2" s="122"/>
      <c r="V2" s="122"/>
      <c r="W2" s="122"/>
      <c r="X2" s="122"/>
      <c r="Y2" s="122"/>
      <c r="Z2" s="122"/>
      <c r="AA2" s="122"/>
      <c r="AB2" s="122"/>
    </row>
    <row r="3" spans="1:28" x14ac:dyDescent="0.25">
      <c r="A3" s="123" t="s">
        <v>59</v>
      </c>
      <c r="B3" s="230" t="str">
        <f>VLOOKUP(B2,E13:H32,4,FALSE)</f>
        <v>TIETE/SP</v>
      </c>
      <c r="C3" s="125"/>
      <c r="D3" s="118"/>
      <c r="F3" s="120"/>
      <c r="G3" s="120"/>
      <c r="H3" s="121" t="s">
        <v>243</v>
      </c>
      <c r="I3" s="121"/>
      <c r="J3" s="122"/>
      <c r="K3" s="122"/>
      <c r="L3" s="122"/>
      <c r="M3" s="122"/>
      <c r="N3" s="122"/>
      <c r="O3" s="122"/>
      <c r="P3" s="122"/>
      <c r="Q3" s="122"/>
      <c r="R3" s="122"/>
      <c r="S3" s="122"/>
      <c r="T3" s="122"/>
      <c r="U3" s="122"/>
      <c r="V3" s="122"/>
      <c r="W3" s="122"/>
      <c r="X3" s="122"/>
      <c r="Y3" s="122"/>
      <c r="Z3" s="122"/>
      <c r="AA3" s="122"/>
      <c r="AB3" s="122"/>
    </row>
    <row r="4" spans="1:28" x14ac:dyDescent="0.25">
      <c r="A4" s="257" t="s">
        <v>289</v>
      </c>
      <c r="B4" s="63" t="s">
        <v>243</v>
      </c>
      <c r="C4" s="126"/>
      <c r="D4" s="127" t="s">
        <v>212</v>
      </c>
      <c r="E4" s="118" t="s">
        <v>221</v>
      </c>
      <c r="F4" s="120"/>
      <c r="G4" s="120"/>
      <c r="H4" s="121"/>
      <c r="I4" s="121"/>
      <c r="J4" s="122"/>
      <c r="K4" s="122"/>
      <c r="L4" s="122"/>
      <c r="M4" s="122"/>
      <c r="N4" s="122"/>
      <c r="O4" s="122"/>
      <c r="P4" s="122"/>
      <c r="Q4" s="122"/>
      <c r="R4" s="122"/>
      <c r="S4" s="122"/>
      <c r="T4" s="122"/>
      <c r="U4" s="122"/>
      <c r="V4" s="122"/>
      <c r="W4" s="122"/>
      <c r="X4" s="122"/>
      <c r="Y4" s="122"/>
      <c r="Z4" s="122"/>
      <c r="AA4" s="122"/>
      <c r="AB4" s="122"/>
    </row>
    <row r="5" spans="1:28" x14ac:dyDescent="0.25">
      <c r="A5" s="257" t="s">
        <v>60</v>
      </c>
      <c r="B5" s="64" t="s">
        <v>243</v>
      </c>
      <c r="C5" s="128"/>
      <c r="D5" s="151" t="s">
        <v>73</v>
      </c>
      <c r="E5" s="151" t="s">
        <v>121</v>
      </c>
      <c r="F5" s="151" t="s">
        <v>223</v>
      </c>
      <c r="G5" s="151" t="s">
        <v>224</v>
      </c>
      <c r="H5" s="121"/>
      <c r="I5" s="121"/>
      <c r="J5" s="122"/>
      <c r="K5" s="122"/>
      <c r="L5" s="122"/>
      <c r="M5" s="122"/>
      <c r="N5" s="122"/>
      <c r="O5" s="122"/>
      <c r="P5" s="122"/>
      <c r="Q5" s="122"/>
      <c r="R5" s="122"/>
      <c r="S5" s="122"/>
      <c r="T5" s="122"/>
      <c r="U5" s="122"/>
      <c r="V5" s="122"/>
      <c r="W5" s="122"/>
      <c r="X5" s="122"/>
      <c r="Y5" s="122"/>
      <c r="Z5" s="122"/>
      <c r="AA5" s="122"/>
      <c r="AB5" s="122"/>
    </row>
    <row r="6" spans="1:28" x14ac:dyDescent="0.25">
      <c r="A6" s="257" t="s">
        <v>62</v>
      </c>
      <c r="B6" s="259" t="s">
        <v>243</v>
      </c>
      <c r="C6" s="129"/>
      <c r="D6" s="113" t="s">
        <v>69</v>
      </c>
      <c r="E6" s="113" t="s">
        <v>45</v>
      </c>
      <c r="F6" s="114" t="s">
        <v>46</v>
      </c>
      <c r="G6" s="114">
        <v>5070047301</v>
      </c>
      <c r="H6" s="121"/>
      <c r="I6" s="121"/>
      <c r="J6" s="122"/>
      <c r="K6" s="122"/>
      <c r="L6" s="122"/>
      <c r="M6" s="122"/>
      <c r="N6" s="122"/>
      <c r="O6" s="122"/>
      <c r="P6" s="122"/>
      <c r="Q6" s="122"/>
      <c r="R6" s="122"/>
      <c r="S6" s="122"/>
      <c r="T6" s="122"/>
      <c r="U6" s="122"/>
      <c r="V6" s="122"/>
      <c r="W6" s="122"/>
      <c r="X6" s="122"/>
      <c r="Y6" s="122"/>
      <c r="Z6" s="122"/>
      <c r="AA6" s="122"/>
      <c r="AB6" s="122"/>
    </row>
    <row r="7" spans="1:28" x14ac:dyDescent="0.25">
      <c r="A7" s="257" t="s">
        <v>288</v>
      </c>
      <c r="B7" s="65" t="s">
        <v>290</v>
      </c>
      <c r="C7" s="131"/>
      <c r="D7" s="113" t="s">
        <v>69</v>
      </c>
      <c r="E7" s="113" t="s">
        <v>138</v>
      </c>
      <c r="F7" s="114" t="s">
        <v>46</v>
      </c>
      <c r="G7" s="114">
        <v>5069397510</v>
      </c>
      <c r="H7" s="121"/>
      <c r="I7" s="121"/>
      <c r="J7" s="122"/>
      <c r="K7" s="122"/>
      <c r="L7" s="122"/>
      <c r="M7" s="122"/>
      <c r="N7" s="122"/>
      <c r="O7" s="122"/>
      <c r="P7" s="122"/>
      <c r="Q7" s="122"/>
      <c r="R7" s="122"/>
      <c r="S7" s="122"/>
      <c r="T7" s="122"/>
      <c r="U7" s="122"/>
      <c r="V7" s="122"/>
      <c r="W7" s="122"/>
      <c r="X7" s="122"/>
      <c r="Y7" s="122"/>
      <c r="Z7" s="122"/>
      <c r="AA7" s="122"/>
      <c r="AB7" s="122"/>
    </row>
    <row r="8" spans="1:28" x14ac:dyDescent="0.25">
      <c r="A8" s="123" t="s">
        <v>136</v>
      </c>
      <c r="B8" s="130">
        <f>VLOOKUP($B$2,$E$14:$G$33,3,FALSE)</f>
        <v>0.05</v>
      </c>
      <c r="C8" s="131"/>
      <c r="D8" s="113" t="s">
        <v>139</v>
      </c>
      <c r="E8" s="113" t="s">
        <v>122</v>
      </c>
      <c r="F8" s="114" t="s">
        <v>124</v>
      </c>
      <c r="G8" s="114" t="s">
        <v>123</v>
      </c>
      <c r="H8" s="121"/>
      <c r="I8" s="121"/>
      <c r="J8" s="122"/>
      <c r="K8" s="122"/>
      <c r="L8" s="122"/>
      <c r="M8" s="122"/>
      <c r="N8" s="122"/>
      <c r="O8" s="122"/>
      <c r="P8" s="122"/>
      <c r="Q8" s="122"/>
      <c r="R8" s="122"/>
      <c r="S8" s="122"/>
      <c r="T8" s="122"/>
      <c r="U8" s="122"/>
      <c r="V8" s="122"/>
      <c r="W8" s="122"/>
      <c r="X8" s="122"/>
      <c r="Y8" s="122"/>
      <c r="Z8" s="122"/>
      <c r="AA8" s="122"/>
      <c r="AB8" s="122"/>
    </row>
    <row r="9" spans="1:28" x14ac:dyDescent="0.25">
      <c r="A9" s="256" t="s">
        <v>295</v>
      </c>
      <c r="B9" s="132"/>
      <c r="C9" s="133"/>
      <c r="D9" s="113"/>
      <c r="E9" s="113"/>
      <c r="F9" s="114"/>
      <c r="G9" s="114"/>
    </row>
    <row r="10" spans="1:28" x14ac:dyDescent="0.25">
      <c r="A10" s="309" t="s">
        <v>63</v>
      </c>
      <c r="B10" s="310"/>
      <c r="C10" s="117"/>
      <c r="D10" s="115"/>
      <c r="E10" s="113"/>
      <c r="F10" s="114"/>
      <c r="G10" s="114"/>
    </row>
    <row r="11" spans="1:28" ht="38.25" customHeight="1" x14ac:dyDescent="0.25">
      <c r="A11" s="123" t="s">
        <v>64</v>
      </c>
      <c r="B11" s="66" t="s">
        <v>1437</v>
      </c>
      <c r="C11" s="136"/>
      <c r="D11" s="115"/>
      <c r="E11" s="113"/>
      <c r="F11" s="113"/>
      <c r="G11" s="113"/>
    </row>
    <row r="12" spans="1:28" ht="38.25" customHeight="1" x14ac:dyDescent="0.25">
      <c r="A12" s="123" t="s">
        <v>65</v>
      </c>
      <c r="B12" s="66" t="s">
        <v>1438</v>
      </c>
      <c r="C12" s="136"/>
      <c r="D12" s="127" t="s">
        <v>212</v>
      </c>
      <c r="E12" s="118" t="s">
        <v>222</v>
      </c>
      <c r="H12" s="134"/>
      <c r="I12" s="135"/>
      <c r="J12" s="127" t="s">
        <v>212</v>
      </c>
      <c r="L12" s="118" t="s">
        <v>260</v>
      </c>
    </row>
    <row r="13" spans="1:28" x14ac:dyDescent="0.25">
      <c r="A13" s="123" t="s">
        <v>66</v>
      </c>
      <c r="B13" s="67" t="s">
        <v>74</v>
      </c>
      <c r="C13" s="137"/>
      <c r="D13" s="151" t="s">
        <v>220</v>
      </c>
      <c r="E13" s="152" t="s">
        <v>217</v>
      </c>
      <c r="F13" s="153"/>
      <c r="G13" s="154" t="s">
        <v>34</v>
      </c>
      <c r="H13" s="154" t="s">
        <v>246</v>
      </c>
      <c r="I13" s="135"/>
      <c r="J13" s="151" t="s">
        <v>256</v>
      </c>
      <c r="K13" s="154" t="s">
        <v>246</v>
      </c>
      <c r="L13" s="152" t="s">
        <v>217</v>
      </c>
      <c r="M13" s="154" t="s">
        <v>257</v>
      </c>
    </row>
    <row r="14" spans="1:28" x14ac:dyDescent="0.25">
      <c r="A14" s="123" t="s">
        <v>203</v>
      </c>
      <c r="B14" s="66" t="s">
        <v>296</v>
      </c>
      <c r="C14" s="133"/>
      <c r="D14" s="113">
        <v>1</v>
      </c>
      <c r="E14" s="113" t="s">
        <v>126</v>
      </c>
      <c r="F14" s="113"/>
      <c r="G14" s="116">
        <v>0.03</v>
      </c>
      <c r="H14" s="228" t="s">
        <v>245</v>
      </c>
      <c r="I14" s="135"/>
      <c r="J14" s="113">
        <v>1</v>
      </c>
      <c r="K14" s="228" t="s">
        <v>245</v>
      </c>
      <c r="L14" s="113" t="s">
        <v>265</v>
      </c>
      <c r="M14" s="228" t="s">
        <v>259</v>
      </c>
    </row>
    <row r="15" spans="1:28" x14ac:dyDescent="0.25">
      <c r="A15" s="257" t="s">
        <v>206</v>
      </c>
      <c r="B15" s="260" t="s">
        <v>243</v>
      </c>
      <c r="C15" s="138"/>
      <c r="D15" s="113">
        <v>2</v>
      </c>
      <c r="E15" s="113" t="s">
        <v>127</v>
      </c>
      <c r="F15" s="113"/>
      <c r="G15" s="116">
        <v>0.05</v>
      </c>
      <c r="H15" s="228" t="s">
        <v>247</v>
      </c>
      <c r="I15" s="135"/>
      <c r="J15" s="113">
        <v>2</v>
      </c>
      <c r="K15" s="228" t="s">
        <v>247</v>
      </c>
      <c r="L15" s="113" t="s">
        <v>266</v>
      </c>
      <c r="M15" s="228" t="s">
        <v>268</v>
      </c>
    </row>
    <row r="16" spans="1:28" x14ac:dyDescent="0.25">
      <c r="A16" s="256" t="s">
        <v>295</v>
      </c>
      <c r="B16" s="140"/>
      <c r="C16" s="141"/>
      <c r="D16" s="113">
        <v>3</v>
      </c>
      <c r="E16" s="113" t="s">
        <v>128</v>
      </c>
      <c r="F16" s="113"/>
      <c r="G16" s="116">
        <v>0.05</v>
      </c>
      <c r="H16" s="228" t="s">
        <v>248</v>
      </c>
      <c r="I16" s="135"/>
      <c r="J16" s="113">
        <v>3</v>
      </c>
      <c r="K16" s="228" t="s">
        <v>248</v>
      </c>
      <c r="L16" s="113" t="s">
        <v>267</v>
      </c>
      <c r="M16" s="228" t="s">
        <v>259</v>
      </c>
    </row>
    <row r="17" spans="1:13" x14ac:dyDescent="0.25">
      <c r="A17" s="142" t="s">
        <v>67</v>
      </c>
      <c r="B17" s="112" t="s">
        <v>1439</v>
      </c>
      <c r="C17" s="117"/>
      <c r="D17" s="113">
        <v>4</v>
      </c>
      <c r="E17" s="113" t="s">
        <v>129</v>
      </c>
      <c r="F17" s="113"/>
      <c r="G17" s="116">
        <v>0.05</v>
      </c>
      <c r="H17" s="228" t="s">
        <v>249</v>
      </c>
      <c r="I17" s="135"/>
      <c r="J17" s="113">
        <v>4</v>
      </c>
      <c r="K17" s="228" t="s">
        <v>249</v>
      </c>
      <c r="L17" s="113" t="s">
        <v>258</v>
      </c>
      <c r="M17" s="228" t="s">
        <v>259</v>
      </c>
    </row>
    <row r="18" spans="1:13" x14ac:dyDescent="0.25">
      <c r="A18" s="143" t="s">
        <v>3</v>
      </c>
      <c r="B18" s="144"/>
      <c r="C18" s="125"/>
      <c r="D18" s="113">
        <v>5</v>
      </c>
      <c r="E18" s="113" t="s">
        <v>125</v>
      </c>
      <c r="F18" s="113"/>
      <c r="G18" s="116">
        <v>0.05</v>
      </c>
      <c r="H18" s="228" t="s">
        <v>250</v>
      </c>
      <c r="I18" s="135"/>
      <c r="J18" s="113">
        <v>5</v>
      </c>
      <c r="K18" s="228" t="s">
        <v>250</v>
      </c>
      <c r="L18" s="113" t="s">
        <v>301</v>
      </c>
      <c r="M18" s="228" t="s">
        <v>259</v>
      </c>
    </row>
    <row r="19" spans="1:13" x14ac:dyDescent="0.25">
      <c r="A19" s="309" t="s">
        <v>68</v>
      </c>
      <c r="B19" s="310"/>
      <c r="C19" s="145"/>
      <c r="D19" s="113">
        <v>6</v>
      </c>
      <c r="E19" s="113" t="s">
        <v>130</v>
      </c>
      <c r="F19" s="113"/>
      <c r="G19" s="116">
        <v>0.05</v>
      </c>
      <c r="H19" s="228" t="s">
        <v>251</v>
      </c>
      <c r="I19" s="135"/>
      <c r="J19" s="113">
        <v>6</v>
      </c>
      <c r="K19" s="228" t="s">
        <v>251</v>
      </c>
      <c r="L19" s="113" t="s">
        <v>272</v>
      </c>
      <c r="M19" s="228" t="s">
        <v>268</v>
      </c>
    </row>
    <row r="20" spans="1:13" x14ac:dyDescent="0.25">
      <c r="A20" s="123" t="s">
        <v>69</v>
      </c>
      <c r="B20" s="62" t="s">
        <v>138</v>
      </c>
      <c r="C20" s="125"/>
      <c r="D20" s="113">
        <v>7</v>
      </c>
      <c r="E20" s="113" t="s">
        <v>131</v>
      </c>
      <c r="F20" s="113"/>
      <c r="G20" s="116">
        <v>3.5000000000000003E-2</v>
      </c>
      <c r="H20" s="228" t="s">
        <v>252</v>
      </c>
      <c r="I20" s="135"/>
      <c r="J20" s="113">
        <v>7</v>
      </c>
      <c r="K20" s="228" t="s">
        <v>252</v>
      </c>
      <c r="L20" s="113" t="s">
        <v>263</v>
      </c>
      <c r="M20" s="228" t="s">
        <v>264</v>
      </c>
    </row>
    <row r="21" spans="1:13" x14ac:dyDescent="0.25">
      <c r="A21" s="123" t="s">
        <v>141</v>
      </c>
      <c r="B21" s="68">
        <f>VLOOKUP($B$20,$E$6:$G$10,3,FALSE)</f>
        <v>5069397510</v>
      </c>
      <c r="C21" s="146"/>
      <c r="D21" s="113">
        <v>8</v>
      </c>
      <c r="E21" s="113" t="s">
        <v>132</v>
      </c>
      <c r="F21" s="113"/>
      <c r="G21" s="116">
        <v>0.05</v>
      </c>
      <c r="H21" s="228" t="s">
        <v>253</v>
      </c>
      <c r="I21" s="135"/>
      <c r="J21" s="113">
        <v>8</v>
      </c>
      <c r="K21" s="228" t="s">
        <v>253</v>
      </c>
      <c r="L21" s="113" t="s">
        <v>271</v>
      </c>
      <c r="M21" s="228" t="s">
        <v>270</v>
      </c>
    </row>
    <row r="22" spans="1:13" x14ac:dyDescent="0.25">
      <c r="A22" s="123" t="s">
        <v>47</v>
      </c>
      <c r="B22" s="62" t="s">
        <v>1440</v>
      </c>
      <c r="C22" s="147"/>
      <c r="D22" s="113">
        <v>9</v>
      </c>
      <c r="E22" s="113" t="s">
        <v>133</v>
      </c>
      <c r="F22" s="113"/>
      <c r="G22" s="116">
        <v>0.05</v>
      </c>
      <c r="H22" s="228" t="s">
        <v>254</v>
      </c>
      <c r="I22" s="135"/>
      <c r="J22" s="113">
        <v>9</v>
      </c>
      <c r="K22" s="228" t="s">
        <v>254</v>
      </c>
      <c r="L22" s="113" t="s">
        <v>261</v>
      </c>
      <c r="M22" s="228" t="s">
        <v>259</v>
      </c>
    </row>
    <row r="23" spans="1:13" x14ac:dyDescent="0.25">
      <c r="A23" s="123" t="s">
        <v>70</v>
      </c>
      <c r="B23" s="69">
        <f ca="1">TODAY()</f>
        <v>44792</v>
      </c>
      <c r="C23" s="117"/>
      <c r="D23" s="113">
        <v>10</v>
      </c>
      <c r="E23" s="113" t="s">
        <v>134</v>
      </c>
      <c r="F23" s="113"/>
      <c r="G23" s="116">
        <v>0.05</v>
      </c>
      <c r="H23" s="228" t="s">
        <v>255</v>
      </c>
      <c r="I23" s="135"/>
      <c r="J23" s="113">
        <v>10</v>
      </c>
      <c r="K23" s="228" t="s">
        <v>255</v>
      </c>
      <c r="L23" s="113" t="s">
        <v>269</v>
      </c>
      <c r="M23" s="228" t="s">
        <v>259</v>
      </c>
    </row>
    <row r="24" spans="1:13" x14ac:dyDescent="0.25">
      <c r="A24" s="139" t="s">
        <v>3</v>
      </c>
      <c r="B24" s="148"/>
      <c r="C24" s="125"/>
      <c r="D24" s="113">
        <v>11</v>
      </c>
      <c r="E24" s="113" t="s">
        <v>135</v>
      </c>
      <c r="F24" s="113"/>
      <c r="G24" s="116">
        <v>0.03</v>
      </c>
      <c r="H24" s="228" t="s">
        <v>244</v>
      </c>
      <c r="I24" s="135"/>
      <c r="J24" s="113">
        <v>11</v>
      </c>
      <c r="K24" s="228" t="s">
        <v>244</v>
      </c>
      <c r="L24" s="113" t="s">
        <v>262</v>
      </c>
      <c r="M24" s="228" t="s">
        <v>259</v>
      </c>
    </row>
    <row r="25" spans="1:13" x14ac:dyDescent="0.25">
      <c r="A25" s="309" t="s">
        <v>71</v>
      </c>
      <c r="B25" s="310"/>
      <c r="C25" s="125"/>
      <c r="D25" s="113">
        <v>12</v>
      </c>
      <c r="E25" s="113"/>
      <c r="F25" s="113"/>
      <c r="G25" s="116"/>
      <c r="H25" s="228"/>
      <c r="I25" s="135"/>
      <c r="J25" s="113">
        <v>12</v>
      </c>
      <c r="K25" s="228"/>
      <c r="L25" s="113"/>
      <c r="M25" s="228"/>
    </row>
    <row r="26" spans="1:13" x14ac:dyDescent="0.25">
      <c r="A26" s="123" t="s">
        <v>72</v>
      </c>
      <c r="B26" s="230" t="str">
        <f>VLOOKUP($B$3,$K$14:$M$24,2,FALSE)</f>
        <v>ÁLVARO FLORIAM GEBRAIEL BELLAZ</v>
      </c>
      <c r="C26" s="147"/>
      <c r="D26" s="113">
        <v>13</v>
      </c>
      <c r="E26" s="113"/>
      <c r="F26" s="113"/>
      <c r="G26" s="113"/>
      <c r="H26" s="229"/>
      <c r="I26" s="135"/>
      <c r="J26" s="113">
        <v>13</v>
      </c>
      <c r="K26" s="229"/>
      <c r="L26" s="113"/>
      <c r="M26" s="229"/>
    </row>
    <row r="27" spans="1:13" x14ac:dyDescent="0.25">
      <c r="A27" s="149" t="s">
        <v>73</v>
      </c>
      <c r="B27" s="230" t="str">
        <f>VLOOKUP($B$3,$K$14:$M$24,3,FALSE)</f>
        <v>SECRETÁRIO DE OBRAS</v>
      </c>
      <c r="D27" s="113">
        <v>14</v>
      </c>
      <c r="E27" s="113"/>
      <c r="F27" s="113"/>
      <c r="G27" s="113"/>
      <c r="H27" s="229"/>
      <c r="I27" s="135"/>
      <c r="J27" s="113">
        <v>14</v>
      </c>
      <c r="K27" s="229"/>
      <c r="L27" s="113"/>
      <c r="M27" s="229"/>
    </row>
    <row r="28" spans="1:13" x14ac:dyDescent="0.25">
      <c r="A28" s="147"/>
      <c r="B28" s="147"/>
      <c r="D28" s="113">
        <v>15</v>
      </c>
      <c r="E28" s="113"/>
      <c r="F28" s="113"/>
      <c r="G28" s="113"/>
      <c r="H28" s="229"/>
      <c r="I28" s="135"/>
      <c r="J28" s="113">
        <v>15</v>
      </c>
      <c r="K28" s="229"/>
      <c r="L28" s="113"/>
      <c r="M28" s="229"/>
    </row>
    <row r="29" spans="1:13" x14ac:dyDescent="0.25">
      <c r="A29" s="309" t="s">
        <v>216</v>
      </c>
      <c r="B29" s="310"/>
      <c r="D29" s="113">
        <v>16</v>
      </c>
      <c r="E29" s="113"/>
      <c r="F29" s="113"/>
      <c r="G29" s="113"/>
      <c r="H29" s="229"/>
      <c r="I29" s="135"/>
      <c r="J29" s="113">
        <v>16</v>
      </c>
      <c r="K29" s="229"/>
      <c r="L29" s="113"/>
      <c r="M29" s="229"/>
    </row>
    <row r="30" spans="1:13" x14ac:dyDescent="0.25">
      <c r="A30" s="123" t="s">
        <v>56</v>
      </c>
      <c r="B30" s="62" t="s">
        <v>1441</v>
      </c>
      <c r="D30" s="113">
        <v>17</v>
      </c>
      <c r="E30" s="113"/>
      <c r="F30" s="113"/>
      <c r="G30" s="113"/>
      <c r="H30" s="229"/>
      <c r="I30" s="135"/>
      <c r="J30" s="113">
        <v>17</v>
      </c>
      <c r="K30" s="229"/>
      <c r="L30" s="113"/>
      <c r="M30" s="229"/>
    </row>
    <row r="31" spans="1:13" x14ac:dyDescent="0.25">
      <c r="A31" s="123" t="s">
        <v>0</v>
      </c>
      <c r="B31" s="62" t="s">
        <v>1441</v>
      </c>
      <c r="D31" s="113">
        <v>18</v>
      </c>
      <c r="E31" s="113"/>
      <c r="F31" s="113"/>
      <c r="G31" s="113"/>
      <c r="H31" s="229"/>
      <c r="I31" s="135"/>
      <c r="J31" s="113">
        <v>18</v>
      </c>
      <c r="K31" s="229"/>
      <c r="L31" s="113"/>
      <c r="M31" s="229"/>
    </row>
    <row r="32" spans="1:13" x14ac:dyDescent="0.25">
      <c r="A32" s="123" t="s">
        <v>1</v>
      </c>
      <c r="B32" s="62" t="s">
        <v>1442</v>
      </c>
      <c r="D32" s="113">
        <v>19</v>
      </c>
      <c r="E32" s="113"/>
      <c r="F32" s="113"/>
      <c r="G32" s="113"/>
      <c r="H32" s="229"/>
      <c r="I32" s="135"/>
      <c r="J32" s="113">
        <v>19</v>
      </c>
      <c r="K32" s="229"/>
      <c r="L32" s="113"/>
      <c r="M32" s="229"/>
    </row>
    <row r="33" spans="2:12" x14ac:dyDescent="0.25">
      <c r="D33"/>
      <c r="E33"/>
      <c r="F33"/>
      <c r="G33"/>
    </row>
    <row r="46" spans="2:12" x14ac:dyDescent="0.25">
      <c r="B46" s="118" t="s">
        <v>237</v>
      </c>
      <c r="D46" s="127" t="s">
        <v>212</v>
      </c>
      <c r="F46" s="127" t="s">
        <v>212</v>
      </c>
      <c r="H46" s="127" t="s">
        <v>212</v>
      </c>
      <c r="I46" s="118" t="s">
        <v>238</v>
      </c>
      <c r="J46" s="119"/>
    </row>
    <row r="47" spans="2:12" ht="62.25" customHeight="1" x14ac:dyDescent="0.25">
      <c r="B47" s="207" t="str">
        <f>IFERROR(E14,"")</f>
        <v>PREFEITURA MUNICIPAL DE MOGI GUAÇU</v>
      </c>
      <c r="C47" s="209">
        <v>1</v>
      </c>
      <c r="D47" s="210"/>
      <c r="F47" s="208">
        <f>VLOOKUP($B$2,$B$47:$D$76,2,FALSE)</f>
        <v>2</v>
      </c>
      <c r="G47"/>
      <c r="H47"/>
      <c r="I47"/>
      <c r="J47"/>
      <c r="L47"/>
    </row>
    <row r="48" spans="2:12" ht="62.25" customHeight="1" x14ac:dyDescent="0.25">
      <c r="B48" s="207" t="str">
        <f t="shared" ref="B48:B65" si="0">IFERROR(E15,"")</f>
        <v>PREFEITURA MUNICIPAL DE TIETE</v>
      </c>
      <c r="C48" s="209">
        <v>2</v>
      </c>
      <c r="D48" s="210"/>
      <c r="F48"/>
      <c r="G48"/>
      <c r="H48"/>
      <c r="I48"/>
      <c r="J48"/>
      <c r="L48"/>
    </row>
    <row r="49" spans="2:12" ht="62.25" customHeight="1" x14ac:dyDescent="0.25">
      <c r="B49" s="207" t="str">
        <f t="shared" si="0"/>
        <v>PREFEITURA MUNICIPAL DE SETE BARRAS</v>
      </c>
      <c r="C49" s="209">
        <v>3</v>
      </c>
      <c r="D49" s="210"/>
      <c r="F49"/>
      <c r="G49"/>
      <c r="H49"/>
      <c r="I49"/>
      <c r="J49"/>
      <c r="L49"/>
    </row>
    <row r="50" spans="2:12" ht="62.25" customHeight="1" x14ac:dyDescent="0.25">
      <c r="B50" s="207" t="str">
        <f t="shared" si="0"/>
        <v>PREFEITURA MUNICIPAL DE BOITUVA</v>
      </c>
      <c r="C50" s="209">
        <v>4</v>
      </c>
      <c r="D50" s="210"/>
      <c r="F50"/>
      <c r="G50"/>
      <c r="H50"/>
      <c r="I50"/>
      <c r="J50"/>
      <c r="L50"/>
    </row>
    <row r="51" spans="2:12" ht="62.25" customHeight="1" x14ac:dyDescent="0.25">
      <c r="B51" s="207" t="str">
        <f t="shared" si="0"/>
        <v>PREFEITURA MUNICIPAL DE PAULINIA</v>
      </c>
      <c r="C51" s="209">
        <v>5</v>
      </c>
      <c r="D51" s="210"/>
      <c r="F51"/>
      <c r="G51"/>
      <c r="H51"/>
      <c r="I51"/>
      <c r="J51"/>
      <c r="L51"/>
    </row>
    <row r="52" spans="2:12" ht="62.25" customHeight="1" x14ac:dyDescent="0.25">
      <c r="B52" s="207" t="str">
        <f t="shared" si="0"/>
        <v>PREFEITURA MUNICIPAL DE SÃO CAETANO DO SUL</v>
      </c>
      <c r="C52" s="209">
        <v>6</v>
      </c>
      <c r="D52" s="210"/>
      <c r="F52"/>
      <c r="G52"/>
      <c r="H52"/>
      <c r="I52"/>
      <c r="J52"/>
      <c r="L52"/>
    </row>
    <row r="53" spans="2:12" ht="62.25" customHeight="1" x14ac:dyDescent="0.25">
      <c r="B53" s="207" t="str">
        <f t="shared" si="0"/>
        <v>PREFEITURA MUNICIPAL DE MOGI DAS CRUZES</v>
      </c>
      <c r="C53" s="209">
        <v>7</v>
      </c>
      <c r="D53" s="210"/>
      <c r="F53"/>
      <c r="G53"/>
      <c r="H53"/>
      <c r="I53"/>
      <c r="J53"/>
      <c r="L53"/>
    </row>
    <row r="54" spans="2:12" ht="62.25" customHeight="1" x14ac:dyDescent="0.25">
      <c r="B54" s="207" t="str">
        <f t="shared" si="0"/>
        <v>PREFEITURA MUNICIPAL DE VOTORANTIM</v>
      </c>
      <c r="C54" s="209">
        <v>8</v>
      </c>
      <c r="D54" s="210"/>
      <c r="F54"/>
      <c r="G54"/>
      <c r="H54"/>
      <c r="I54"/>
      <c r="J54"/>
      <c r="L54"/>
    </row>
    <row r="55" spans="2:12" ht="62.25" customHeight="1" x14ac:dyDescent="0.25">
      <c r="B55" s="207" t="str">
        <f t="shared" si="0"/>
        <v>PREFEITURA MUNICIPAL DE CAMPO LIMPO PAULISTA</v>
      </c>
      <c r="C55" s="209">
        <v>9</v>
      </c>
      <c r="D55" s="210"/>
      <c r="F55"/>
      <c r="G55"/>
      <c r="H55"/>
      <c r="I55"/>
      <c r="J55"/>
      <c r="L55"/>
    </row>
    <row r="56" spans="2:12" ht="62.25" customHeight="1" x14ac:dyDescent="0.25">
      <c r="B56" s="207" t="str">
        <f t="shared" si="0"/>
        <v>PREFEITURA MUNICIPAL DE RIO DAS PEDRAS</v>
      </c>
      <c r="C56" s="209">
        <v>10</v>
      </c>
      <c r="D56" s="210"/>
      <c r="F56"/>
      <c r="G56"/>
      <c r="H56"/>
      <c r="I56"/>
      <c r="J56"/>
      <c r="L56"/>
    </row>
    <row r="57" spans="2:12" ht="62.25" customHeight="1" x14ac:dyDescent="0.25">
      <c r="B57" s="207" t="str">
        <f t="shared" si="0"/>
        <v>PREFEITURA MUNICIPAL DE ITU</v>
      </c>
      <c r="C57" s="209">
        <v>11</v>
      </c>
      <c r="D57" s="210"/>
      <c r="F57"/>
      <c r="G57"/>
      <c r="H57"/>
      <c r="I57"/>
      <c r="J57"/>
      <c r="L57"/>
    </row>
    <row r="58" spans="2:12" ht="62.25" customHeight="1" x14ac:dyDescent="0.25">
      <c r="B58" s="207">
        <f t="shared" si="0"/>
        <v>0</v>
      </c>
      <c r="C58" s="209">
        <v>12</v>
      </c>
      <c r="D58" s="210"/>
      <c r="F58"/>
      <c r="G58"/>
      <c r="H58"/>
      <c r="I58"/>
      <c r="J58"/>
      <c r="L58"/>
    </row>
    <row r="59" spans="2:12" ht="62.25" customHeight="1" x14ac:dyDescent="0.25">
      <c r="B59" s="207">
        <f t="shared" si="0"/>
        <v>0</v>
      </c>
      <c r="C59" s="209">
        <v>13</v>
      </c>
      <c r="D59" s="210"/>
      <c r="F59"/>
      <c r="G59"/>
      <c r="H59"/>
      <c r="I59"/>
      <c r="J59"/>
      <c r="L59"/>
    </row>
    <row r="60" spans="2:12" ht="62.25" customHeight="1" x14ac:dyDescent="0.25">
      <c r="B60" s="207">
        <f t="shared" si="0"/>
        <v>0</v>
      </c>
      <c r="C60" s="209">
        <v>14</v>
      </c>
      <c r="D60" s="210"/>
      <c r="F60"/>
      <c r="G60"/>
      <c r="H60"/>
      <c r="I60"/>
      <c r="J60"/>
      <c r="L60"/>
    </row>
    <row r="61" spans="2:12" ht="62.25" customHeight="1" x14ac:dyDescent="0.25">
      <c r="B61" s="207">
        <f t="shared" si="0"/>
        <v>0</v>
      </c>
      <c r="C61" s="209">
        <v>15</v>
      </c>
      <c r="D61" s="210"/>
      <c r="F61"/>
      <c r="G61"/>
      <c r="H61"/>
      <c r="I61"/>
      <c r="J61"/>
      <c r="L61"/>
    </row>
    <row r="62" spans="2:12" ht="62.25" customHeight="1" x14ac:dyDescent="0.25">
      <c r="B62" s="207">
        <f t="shared" si="0"/>
        <v>0</v>
      </c>
      <c r="C62" s="209">
        <v>16</v>
      </c>
      <c r="D62" s="210"/>
      <c r="F62"/>
      <c r="G62"/>
      <c r="H62"/>
      <c r="I62"/>
      <c r="J62"/>
      <c r="L62"/>
    </row>
    <row r="63" spans="2:12" ht="62.25" customHeight="1" x14ac:dyDescent="0.25">
      <c r="B63" s="207">
        <f t="shared" si="0"/>
        <v>0</v>
      </c>
      <c r="C63" s="209">
        <v>17</v>
      </c>
      <c r="D63" s="210"/>
      <c r="F63"/>
      <c r="G63"/>
      <c r="H63"/>
      <c r="I63"/>
      <c r="J63"/>
      <c r="L63"/>
    </row>
    <row r="64" spans="2:12" ht="62.25" customHeight="1" x14ac:dyDescent="0.25">
      <c r="B64" s="207">
        <f t="shared" si="0"/>
        <v>0</v>
      </c>
      <c r="C64" s="209">
        <v>18</v>
      </c>
      <c r="D64" s="210"/>
      <c r="F64"/>
      <c r="G64"/>
      <c r="H64"/>
      <c r="I64"/>
      <c r="J64"/>
      <c r="L64"/>
    </row>
    <row r="65" spans="2:12" ht="62.25" customHeight="1" x14ac:dyDescent="0.25">
      <c r="B65" s="207">
        <f t="shared" si="0"/>
        <v>0</v>
      </c>
      <c r="C65" s="209">
        <v>19</v>
      </c>
      <c r="D65" s="210"/>
      <c r="F65"/>
      <c r="G65"/>
      <c r="H65"/>
      <c r="I65"/>
      <c r="J65"/>
      <c r="L65"/>
    </row>
    <row r="66" spans="2:12" ht="54" customHeight="1" x14ac:dyDescent="0.25">
      <c r="B66"/>
      <c r="C66"/>
      <c r="D66"/>
      <c r="F66"/>
      <c r="G66"/>
      <c r="H66"/>
      <c r="I66"/>
      <c r="J66"/>
      <c r="L66"/>
    </row>
    <row r="67" spans="2:12" ht="54" customHeight="1" x14ac:dyDescent="0.25">
      <c r="B67"/>
      <c r="C67"/>
      <c r="D67"/>
      <c r="F67"/>
      <c r="G67"/>
      <c r="H67"/>
      <c r="I67"/>
      <c r="J67"/>
      <c r="L67"/>
    </row>
    <row r="68" spans="2:12" ht="54" customHeight="1" x14ac:dyDescent="0.25">
      <c r="B68"/>
      <c r="C68"/>
      <c r="D68"/>
      <c r="F68"/>
      <c r="G68"/>
      <c r="H68"/>
      <c r="I68"/>
      <c r="J68"/>
      <c r="L68"/>
    </row>
    <row r="69" spans="2:12" ht="54" customHeight="1" x14ac:dyDescent="0.25">
      <c r="B69"/>
      <c r="C69"/>
      <c r="D69"/>
      <c r="F69"/>
      <c r="G69"/>
      <c r="H69"/>
      <c r="I69"/>
      <c r="J69"/>
      <c r="L69"/>
    </row>
    <row r="70" spans="2:12" ht="54" customHeight="1" x14ac:dyDescent="0.25">
      <c r="B70"/>
      <c r="C70"/>
      <c r="D70"/>
      <c r="F70"/>
      <c r="G70"/>
      <c r="H70"/>
      <c r="I70"/>
      <c r="J70"/>
      <c r="L70"/>
    </row>
    <row r="71" spans="2:12" ht="54" customHeight="1" x14ac:dyDescent="0.25">
      <c r="B71"/>
      <c r="C71"/>
      <c r="D71"/>
      <c r="F71"/>
      <c r="G71"/>
      <c r="H71"/>
      <c r="I71"/>
      <c r="J71"/>
      <c r="L71"/>
    </row>
    <row r="72" spans="2:12" ht="54" customHeight="1" x14ac:dyDescent="0.25">
      <c r="B72"/>
      <c r="C72"/>
      <c r="D72"/>
      <c r="F72"/>
      <c r="G72"/>
      <c r="H72"/>
      <c r="I72"/>
      <c r="J72"/>
      <c r="L72"/>
    </row>
    <row r="73" spans="2:12" ht="54" customHeight="1" x14ac:dyDescent="0.25">
      <c r="B73"/>
      <c r="C73"/>
      <c r="D73"/>
      <c r="F73"/>
      <c r="G73"/>
      <c r="H73"/>
      <c r="I73"/>
      <c r="J73"/>
      <c r="L73"/>
    </row>
    <row r="74" spans="2:12" ht="54" customHeight="1" x14ac:dyDescent="0.25">
      <c r="B74"/>
      <c r="C74"/>
      <c r="D74"/>
      <c r="F74"/>
      <c r="G74"/>
      <c r="H74"/>
      <c r="I74"/>
      <c r="J74"/>
      <c r="L74"/>
    </row>
    <row r="75" spans="2:12" ht="54" customHeight="1" x14ac:dyDescent="0.25">
      <c r="B75"/>
      <c r="C75"/>
      <c r="D75"/>
      <c r="F75"/>
      <c r="G75"/>
      <c r="H75"/>
      <c r="I75"/>
      <c r="J75"/>
      <c r="L75"/>
    </row>
    <row r="76" spans="2:12" ht="54" customHeight="1" x14ac:dyDescent="0.25">
      <c r="B76"/>
      <c r="C76"/>
      <c r="D76"/>
      <c r="F76"/>
      <c r="G76"/>
      <c r="H76"/>
      <c r="I76"/>
      <c r="J76"/>
      <c r="L76"/>
    </row>
  </sheetData>
  <sheetProtection algorithmName="SHA-512" hashValue="dJTPzLG3uXyxM5j84WgX8GSjWtqdbT91+YI1H0j5uhOVACnFLWmnpukjqIngg9k+SmAaUkSl+F3XUzXLtVFMEQ==" saltValue="RqzBhHTBBMOp5Vb8U1yHJA==" spinCount="100000" sheet="1" objects="1" scenarios="1"/>
  <mergeCells count="5">
    <mergeCell ref="A25:B25"/>
    <mergeCell ref="A1:B1"/>
    <mergeCell ref="A10:B10"/>
    <mergeCell ref="A19:B19"/>
    <mergeCell ref="A29:B29"/>
  </mergeCells>
  <dataValidations disablePrompts="1" count="6">
    <dataValidation type="list" allowBlank="1" showInputMessage="1" showErrorMessage="1" sqref="C2">
      <formula1>$E$14:$E$25</formula1>
    </dataValidation>
    <dataValidation type="list" allowBlank="1" showInputMessage="1" showErrorMessage="1" sqref="A20">
      <formula1>$D$7:$D$8</formula1>
    </dataValidation>
    <dataValidation type="list" allowBlank="1" showInputMessage="1" showErrorMessage="1" sqref="C18 B20">
      <formula1>$E$6:$E$10</formula1>
    </dataValidation>
    <dataValidation type="list" allowBlank="1" showInputMessage="1" showErrorMessage="1" sqref="B2">
      <formula1>$E$14:$E$33</formula1>
    </dataValidation>
    <dataValidation type="list" allowBlank="1" showInputMessage="1" showErrorMessage="1" sqref="B4">
      <formula1>$H$1:$H$3</formula1>
    </dataValidation>
    <dataValidation type="list" allowBlank="1" showInputMessage="1" showErrorMessage="1" sqref="B13:C13">
      <formula1>$E$1:$E$2</formula1>
    </dataValidation>
  </dataValidations>
  <pageMargins left="0.511811024" right="0.511811024" top="0.78740157499999996" bottom="0.78740157499999996" header="0.31496062000000002" footer="0.31496062000000002"/>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AY113"/>
  <sheetViews>
    <sheetView view="pageBreakPreview" topLeftCell="J28" zoomScaleNormal="100" zoomScaleSheetLayoutView="100" workbookViewId="0">
      <selection activeCell="W10" sqref="W10"/>
    </sheetView>
  </sheetViews>
  <sheetFormatPr defaultColWidth="10.875" defaultRowHeight="15" x14ac:dyDescent="0.25"/>
  <cols>
    <col min="1" max="9" width="0" style="72" hidden="1" customWidth="1"/>
    <col min="10" max="10" width="10.875" style="75"/>
    <col min="11" max="14" width="10.875" style="111"/>
    <col min="15" max="15" width="10.875" style="111" customWidth="1"/>
    <col min="16" max="16" width="10.875" style="111"/>
    <col min="17" max="18" width="10.875" style="111" customWidth="1"/>
    <col min="19" max="19" width="10.875" style="111"/>
    <col min="20" max="20" width="10.875" style="111" customWidth="1"/>
    <col min="21" max="16384" width="10.875" style="72"/>
  </cols>
  <sheetData>
    <row r="1" spans="1:51" ht="27.75" customHeight="1" x14ac:dyDescent="0.25">
      <c r="C1" s="73" t="str">
        <f>INFO!B13</f>
        <v>NÃO DESONERADO</v>
      </c>
      <c r="E1" s="74" t="s">
        <v>142</v>
      </c>
      <c r="F1" s="74" t="s">
        <v>143</v>
      </c>
      <c r="G1" s="74" t="s">
        <v>144</v>
      </c>
      <c r="K1" s="338" t="s">
        <v>297</v>
      </c>
      <c r="L1" s="338"/>
      <c r="M1" s="338"/>
      <c r="N1" s="338"/>
      <c r="O1" s="338"/>
      <c r="P1" s="338"/>
      <c r="Q1" s="338"/>
      <c r="R1" s="339"/>
      <c r="S1" s="340" t="s">
        <v>75</v>
      </c>
      <c r="T1" s="341"/>
      <c r="X1"/>
      <c r="Y1"/>
      <c r="Z1"/>
      <c r="AA1"/>
      <c r="AB1"/>
      <c r="AC1"/>
    </row>
    <row r="2" spans="1:51" ht="24" customHeight="1" x14ac:dyDescent="0.25">
      <c r="A2" s="77" t="s">
        <v>18</v>
      </c>
      <c r="B2" s="78" t="s">
        <v>25</v>
      </c>
      <c r="C2" s="77" t="s">
        <v>145</v>
      </c>
      <c r="D2" s="77"/>
      <c r="E2" s="79">
        <v>0.03</v>
      </c>
      <c r="F2" s="79">
        <v>0.04</v>
      </c>
      <c r="G2" s="79">
        <v>5.5E-2</v>
      </c>
      <c r="K2" s="76"/>
      <c r="L2" s="76"/>
      <c r="M2" s="76"/>
      <c r="N2" s="76"/>
      <c r="O2" s="76"/>
      <c r="P2" s="76"/>
      <c r="Q2" s="76"/>
      <c r="R2" s="80"/>
      <c r="S2" s="80"/>
      <c r="T2" s="80"/>
      <c r="X2"/>
      <c r="Y2"/>
      <c r="Z2"/>
      <c r="AA2"/>
      <c r="AB2"/>
      <c r="AC2"/>
    </row>
    <row r="3" spans="1:51" x14ac:dyDescent="0.25">
      <c r="A3" s="77" t="s">
        <v>18</v>
      </c>
      <c r="B3" s="78" t="s">
        <v>27</v>
      </c>
      <c r="C3" s="77" t="s">
        <v>146</v>
      </c>
      <c r="D3" s="77"/>
      <c r="E3" s="79">
        <v>8.0000000000000002E-3</v>
      </c>
      <c r="F3" s="79">
        <v>8.0000000000000002E-3</v>
      </c>
      <c r="G3" s="79">
        <v>0.01</v>
      </c>
      <c r="K3" s="351" t="str">
        <f>INFO!A14</f>
        <v>Nº OPERAÇÃO</v>
      </c>
      <c r="L3" s="352"/>
      <c r="M3" s="351" t="str">
        <f>INFO!A15</f>
        <v>Nº CONVÊNIO</v>
      </c>
      <c r="N3" s="352"/>
      <c r="O3" s="353" t="s">
        <v>204</v>
      </c>
      <c r="P3" s="353"/>
      <c r="Q3" s="353"/>
      <c r="R3" s="353"/>
      <c r="S3" s="353"/>
      <c r="T3" s="352"/>
      <c r="X3"/>
      <c r="Y3"/>
      <c r="Z3"/>
      <c r="AA3"/>
      <c r="AB3"/>
      <c r="AC3"/>
    </row>
    <row r="4" spans="1:51" x14ac:dyDescent="0.25">
      <c r="A4" s="77" t="s">
        <v>18</v>
      </c>
      <c r="B4" s="78" t="s">
        <v>28</v>
      </c>
      <c r="C4" s="77" t="s">
        <v>147</v>
      </c>
      <c r="D4" s="77"/>
      <c r="E4" s="79">
        <v>9.7000000000000003E-3</v>
      </c>
      <c r="F4" s="79">
        <v>1.2699999999999999E-2</v>
      </c>
      <c r="G4" s="79">
        <v>1.2699999999999999E-2</v>
      </c>
      <c r="K4" s="318" t="str">
        <f>INFO!B14</f>
        <v xml:space="preserve">  </v>
      </c>
      <c r="L4" s="319"/>
      <c r="M4" s="318" t="str">
        <f>INFO!B15</f>
        <v xml:space="preserve"> </v>
      </c>
      <c r="N4" s="319"/>
      <c r="O4" s="320" t="str">
        <f>INFO!B2</f>
        <v>PREFEITURA MUNICIPAL DE TIETE</v>
      </c>
      <c r="P4" s="321"/>
      <c r="Q4" s="321"/>
      <c r="R4" s="321"/>
      <c r="S4" s="321"/>
      <c r="T4" s="319"/>
    </row>
    <row r="5" spans="1:51" x14ac:dyDescent="0.25">
      <c r="A5" s="77" t="s">
        <v>18</v>
      </c>
      <c r="B5" s="78" t="s">
        <v>29</v>
      </c>
      <c r="C5" s="77" t="s">
        <v>148</v>
      </c>
      <c r="D5" s="77"/>
      <c r="E5" s="79">
        <v>5.8999999999999999E-3</v>
      </c>
      <c r="F5" s="79">
        <v>1.23E-2</v>
      </c>
      <c r="G5" s="79">
        <v>1.3899999999999999E-2</v>
      </c>
      <c r="K5" s="81"/>
      <c r="L5" s="81"/>
      <c r="M5" s="81"/>
      <c r="N5" s="81"/>
      <c r="O5" s="81"/>
      <c r="P5" s="81"/>
      <c r="Q5" s="81"/>
      <c r="R5" s="81"/>
      <c r="S5" s="81"/>
      <c r="T5" s="81"/>
    </row>
    <row r="6" spans="1:51" x14ac:dyDescent="0.25">
      <c r="A6" s="77" t="s">
        <v>18</v>
      </c>
      <c r="B6" s="78" t="s">
        <v>30</v>
      </c>
      <c r="C6" s="77" t="s">
        <v>149</v>
      </c>
      <c r="D6" s="77"/>
      <c r="E6" s="79">
        <v>6.1600000000000002E-2</v>
      </c>
      <c r="F6" s="79">
        <v>7.3999999999999996E-2</v>
      </c>
      <c r="G6" s="79">
        <v>8.9599999999999999E-2</v>
      </c>
      <c r="K6" s="322" t="s">
        <v>205</v>
      </c>
      <c r="L6" s="323"/>
      <c r="M6" s="323"/>
      <c r="N6" s="323"/>
      <c r="O6" s="323"/>
      <c r="P6" s="323"/>
      <c r="Q6" s="323"/>
      <c r="R6" s="323"/>
      <c r="S6" s="323"/>
      <c r="T6" s="324"/>
    </row>
    <row r="7" spans="1:51" x14ac:dyDescent="0.25">
      <c r="A7" s="77" t="s">
        <v>18</v>
      </c>
      <c r="B7" s="78" t="s">
        <v>37</v>
      </c>
      <c r="C7" s="77" t="s">
        <v>150</v>
      </c>
      <c r="D7" s="77"/>
      <c r="E7" s="79">
        <v>0.2034</v>
      </c>
      <c r="F7" s="79">
        <v>0.22120000000000001</v>
      </c>
      <c r="G7" s="79">
        <v>0.25</v>
      </c>
      <c r="K7" s="82"/>
      <c r="L7" s="15"/>
      <c r="M7" s="15"/>
      <c r="N7" s="15"/>
      <c r="O7" s="15"/>
      <c r="P7" s="15"/>
      <c r="Q7" s="15"/>
      <c r="R7" s="15"/>
      <c r="S7" s="15"/>
      <c r="T7" s="83"/>
    </row>
    <row r="8" spans="1:51" ht="15.75" x14ac:dyDescent="0.25">
      <c r="A8" s="77" t="s">
        <v>151</v>
      </c>
      <c r="B8" s="78" t="s">
        <v>25</v>
      </c>
      <c r="C8" s="77" t="s">
        <v>152</v>
      </c>
      <c r="D8" s="77"/>
      <c r="E8" s="79">
        <v>3.7999999999999999E-2</v>
      </c>
      <c r="F8" s="79">
        <v>4.0099999999999997E-2</v>
      </c>
      <c r="G8" s="79">
        <v>4.6699999999999998E-2</v>
      </c>
      <c r="J8" s="355" t="s">
        <v>211</v>
      </c>
      <c r="K8" s="325" t="str">
        <f>INFO!B11</f>
        <v>REFORMA PARQUE ECOLÓGICO CORNÉLIO PIRES-ETAPA 01</v>
      </c>
      <c r="L8" s="326"/>
      <c r="M8" s="326"/>
      <c r="N8" s="326"/>
      <c r="O8" s="326"/>
      <c r="P8" s="326"/>
      <c r="Q8" s="326"/>
      <c r="R8" s="326"/>
      <c r="S8" s="326"/>
      <c r="T8" s="327"/>
    </row>
    <row r="9" spans="1:51" ht="21" customHeight="1" x14ac:dyDescent="0.25">
      <c r="A9" s="77" t="s">
        <v>151</v>
      </c>
      <c r="B9" s="78" t="s">
        <v>27</v>
      </c>
      <c r="C9" s="77" t="s">
        <v>153</v>
      </c>
      <c r="D9" s="77"/>
      <c r="E9" s="79">
        <v>3.2000000000000002E-3</v>
      </c>
      <c r="F9" s="79">
        <v>4.0000000000000001E-3</v>
      </c>
      <c r="G9" s="79">
        <v>7.4000000000000003E-3</v>
      </c>
      <c r="J9" s="355"/>
      <c r="K9" s="84"/>
      <c r="L9" s="84"/>
      <c r="M9" s="84"/>
      <c r="N9" s="84"/>
      <c r="O9" s="84"/>
      <c r="P9" s="84"/>
      <c r="Q9" s="84"/>
      <c r="R9" s="84"/>
      <c r="S9" s="84"/>
      <c r="T9" s="84"/>
    </row>
    <row r="10" spans="1:51" ht="17.25" customHeight="1" x14ac:dyDescent="0.25">
      <c r="A10" s="77" t="s">
        <v>151</v>
      </c>
      <c r="B10" s="78" t="s">
        <v>28</v>
      </c>
      <c r="C10" s="77" t="s">
        <v>154</v>
      </c>
      <c r="D10" s="77"/>
      <c r="E10" s="79">
        <v>5.0000000000000001E-3</v>
      </c>
      <c r="F10" s="79">
        <v>5.5999999999999999E-3</v>
      </c>
      <c r="G10" s="79">
        <v>9.7000000000000003E-3</v>
      </c>
      <c r="J10" s="355"/>
      <c r="K10" s="346" t="s">
        <v>14</v>
      </c>
      <c r="L10" s="346"/>
      <c r="M10" s="346"/>
      <c r="N10" s="346"/>
      <c r="O10" s="346"/>
      <c r="P10" s="346"/>
      <c r="Q10" s="346"/>
      <c r="R10" s="346"/>
      <c r="S10" s="347">
        <v>1</v>
      </c>
      <c r="T10" s="347"/>
    </row>
    <row r="11" spans="1:51" ht="17.25" customHeight="1" x14ac:dyDescent="0.25">
      <c r="A11" s="77" t="s">
        <v>151</v>
      </c>
      <c r="B11" s="78" t="s">
        <v>29</v>
      </c>
      <c r="C11" s="77" t="s">
        <v>155</v>
      </c>
      <c r="D11" s="77"/>
      <c r="E11" s="79">
        <v>1.0200000000000001E-2</v>
      </c>
      <c r="F11" s="79">
        <v>1.11E-2</v>
      </c>
      <c r="G11" s="79">
        <v>1.21E-2</v>
      </c>
      <c r="J11" s="355"/>
      <c r="K11" s="348" t="s">
        <v>15</v>
      </c>
      <c r="L11" s="348"/>
      <c r="M11" s="348"/>
      <c r="N11" s="348"/>
      <c r="O11" s="348"/>
      <c r="P11" s="348"/>
      <c r="Q11" s="348"/>
      <c r="R11" s="348"/>
      <c r="S11" s="349">
        <f>INFO!$B$8</f>
        <v>0.05</v>
      </c>
      <c r="T11" s="349"/>
    </row>
    <row r="12" spans="1:51" x14ac:dyDescent="0.25">
      <c r="A12" s="77" t="s">
        <v>151</v>
      </c>
      <c r="B12" s="78" t="s">
        <v>30</v>
      </c>
      <c r="C12" s="77" t="s">
        <v>156</v>
      </c>
      <c r="D12" s="77"/>
      <c r="E12" s="79">
        <v>6.6400000000000001E-2</v>
      </c>
      <c r="F12" s="79">
        <v>7.2999999999999995E-2</v>
      </c>
      <c r="G12" s="79">
        <v>8.6900000000000005E-2</v>
      </c>
      <c r="J12" s="355"/>
      <c r="K12" s="85"/>
      <c r="L12" s="85"/>
      <c r="M12" s="85"/>
      <c r="N12" s="85"/>
      <c r="O12" s="85"/>
      <c r="P12" s="85"/>
      <c r="Q12" s="85"/>
      <c r="R12" s="85"/>
      <c r="S12" s="85"/>
      <c r="T12" s="85"/>
    </row>
    <row r="13" spans="1:51" ht="21.75" customHeight="1" x14ac:dyDescent="0.25">
      <c r="A13" s="77" t="s">
        <v>151</v>
      </c>
      <c r="B13" s="78" t="s">
        <v>37</v>
      </c>
      <c r="C13" s="77" t="s">
        <v>157</v>
      </c>
      <c r="D13" s="77"/>
      <c r="E13" s="79">
        <v>0.19600000000000001</v>
      </c>
      <c r="F13" s="79">
        <v>0.2097</v>
      </c>
      <c r="G13" s="79">
        <v>0.24229999999999999</v>
      </c>
      <c r="J13" s="86" t="s">
        <v>212</v>
      </c>
      <c r="K13" s="14"/>
      <c r="L13" s="14"/>
      <c r="M13" s="14"/>
      <c r="N13" s="14"/>
      <c r="O13" s="14"/>
      <c r="P13" s="14"/>
      <c r="Q13" s="14"/>
      <c r="R13" s="14"/>
      <c r="S13" s="14"/>
      <c r="T13" s="14"/>
    </row>
    <row r="14" spans="1:51" ht="15.75" x14ac:dyDescent="0.25">
      <c r="A14" s="77" t="s">
        <v>158</v>
      </c>
      <c r="B14" s="78" t="s">
        <v>25</v>
      </c>
      <c r="C14" s="77" t="s">
        <v>159</v>
      </c>
      <c r="D14" s="77"/>
      <c r="E14" s="79">
        <v>3.4299999999999997E-2</v>
      </c>
      <c r="F14" s="79">
        <v>4.9299999999999997E-2</v>
      </c>
      <c r="G14" s="79">
        <v>6.7100000000000007E-2</v>
      </c>
      <c r="J14" s="87" t="s">
        <v>213</v>
      </c>
      <c r="K14" s="350" t="s">
        <v>16</v>
      </c>
      <c r="L14" s="350"/>
      <c r="M14" s="350"/>
      <c r="N14" s="350"/>
      <c r="O14" s="350"/>
      <c r="P14" s="350"/>
      <c r="Q14" s="350"/>
      <c r="R14" s="350"/>
      <c r="S14" s="350"/>
      <c r="T14" s="350"/>
    </row>
    <row r="15" spans="1:51" x14ac:dyDescent="0.25">
      <c r="A15" s="77" t="s">
        <v>158</v>
      </c>
      <c r="B15" s="78" t="s">
        <v>27</v>
      </c>
      <c r="C15" s="77" t="s">
        <v>160</v>
      </c>
      <c r="D15" s="77"/>
      <c r="E15" s="79">
        <v>2.8E-3</v>
      </c>
      <c r="F15" s="79">
        <v>4.8999999999999998E-3</v>
      </c>
      <c r="G15" s="79">
        <v>7.4999999999999997E-3</v>
      </c>
      <c r="J15" s="87" t="s">
        <v>213</v>
      </c>
      <c r="K15" s="14"/>
      <c r="L15" s="14"/>
      <c r="M15" s="14"/>
      <c r="N15" s="14"/>
      <c r="O15" s="14"/>
      <c r="P15" s="14"/>
      <c r="Q15" s="14"/>
      <c r="R15" s="14"/>
      <c r="S15" s="14"/>
      <c r="T15" s="14"/>
      <c r="V15"/>
      <c r="AC15"/>
      <c r="AD15"/>
      <c r="AE15"/>
      <c r="AF15"/>
      <c r="AG15"/>
      <c r="AH15"/>
      <c r="AI15"/>
      <c r="AJ15"/>
      <c r="AK15"/>
      <c r="AL15"/>
      <c r="AM15"/>
      <c r="AN15"/>
      <c r="AO15"/>
      <c r="AP15"/>
      <c r="AQ15"/>
      <c r="AR15"/>
      <c r="AS15"/>
      <c r="AT15"/>
      <c r="AU15"/>
      <c r="AV15"/>
      <c r="AW15"/>
      <c r="AX15"/>
      <c r="AY15"/>
    </row>
    <row r="16" spans="1:51" x14ac:dyDescent="0.25">
      <c r="A16" s="77" t="s">
        <v>158</v>
      </c>
      <c r="B16" s="78" t="s">
        <v>28</v>
      </c>
      <c r="C16" s="77" t="s">
        <v>161</v>
      </c>
      <c r="D16" s="77"/>
      <c r="E16" s="79">
        <v>0.01</v>
      </c>
      <c r="F16" s="79">
        <v>1.3899999999999999E-2</v>
      </c>
      <c r="G16" s="79">
        <v>1.7399999999999999E-2</v>
      </c>
      <c r="J16" s="87" t="s">
        <v>213</v>
      </c>
      <c r="K16" s="344" t="s">
        <v>17</v>
      </c>
      <c r="L16" s="344"/>
      <c r="M16" s="344"/>
      <c r="N16" s="344"/>
      <c r="O16" s="344"/>
      <c r="P16" s="344"/>
      <c r="Q16" s="344"/>
      <c r="R16" s="344"/>
      <c r="S16" s="344"/>
      <c r="T16" s="344"/>
      <c r="V16"/>
      <c r="AC16"/>
      <c r="AD16"/>
      <c r="AE16"/>
      <c r="AF16"/>
      <c r="AG16"/>
      <c r="AH16"/>
      <c r="AI16"/>
      <c r="AJ16"/>
      <c r="AK16"/>
      <c r="AL16"/>
      <c r="AM16"/>
      <c r="AN16"/>
      <c r="AO16"/>
      <c r="AP16"/>
      <c r="AQ16"/>
      <c r="AR16"/>
      <c r="AS16"/>
      <c r="AT16"/>
      <c r="AU16"/>
      <c r="AV16"/>
      <c r="AW16"/>
      <c r="AX16"/>
      <c r="AY16"/>
    </row>
    <row r="17" spans="1:51" ht="15" customHeight="1" x14ac:dyDescent="0.25">
      <c r="A17" s="77" t="s">
        <v>158</v>
      </c>
      <c r="B17" s="78" t="s">
        <v>29</v>
      </c>
      <c r="C17" s="77" t="s">
        <v>162</v>
      </c>
      <c r="D17" s="77"/>
      <c r="E17" s="79">
        <v>9.4000000000000004E-3</v>
      </c>
      <c r="F17" s="79">
        <v>9.9000000000000008E-3</v>
      </c>
      <c r="G17" s="79">
        <v>1.17E-2</v>
      </c>
      <c r="J17" s="87" t="s">
        <v>213</v>
      </c>
      <c r="K17" s="345" t="s">
        <v>18</v>
      </c>
      <c r="L17" s="345"/>
      <c r="M17" s="345"/>
      <c r="N17" s="345"/>
      <c r="O17" s="345"/>
      <c r="P17" s="345"/>
      <c r="Q17" s="345"/>
      <c r="R17" s="345"/>
      <c r="S17" s="345"/>
      <c r="T17" s="345"/>
      <c r="V17"/>
      <c r="AC17"/>
      <c r="AD17"/>
      <c r="AE17"/>
      <c r="AF17"/>
      <c r="AG17"/>
      <c r="AH17"/>
      <c r="AI17"/>
      <c r="AJ17"/>
      <c r="AK17"/>
      <c r="AL17"/>
      <c r="AM17"/>
      <c r="AN17"/>
      <c r="AO17"/>
      <c r="AP17"/>
      <c r="AQ17"/>
      <c r="AR17"/>
      <c r="AS17"/>
      <c r="AT17"/>
      <c r="AU17"/>
      <c r="AV17"/>
      <c r="AW17"/>
      <c r="AX17"/>
      <c r="AY17"/>
    </row>
    <row r="18" spans="1:51" ht="18.75" customHeight="1" x14ac:dyDescent="0.25">
      <c r="A18" s="77" t="s">
        <v>158</v>
      </c>
      <c r="B18" s="78" t="s">
        <v>30</v>
      </c>
      <c r="C18" s="77" t="s">
        <v>163</v>
      </c>
      <c r="D18" s="77"/>
      <c r="E18" s="79">
        <v>6.7400000000000002E-2</v>
      </c>
      <c r="F18" s="79">
        <v>8.0399999999999999E-2</v>
      </c>
      <c r="G18" s="79">
        <v>9.4E-2</v>
      </c>
      <c r="J18" s="87" t="s">
        <v>213</v>
      </c>
      <c r="K18" s="14"/>
      <c r="L18" s="14"/>
      <c r="M18" s="14"/>
      <c r="N18" s="14"/>
      <c r="O18" s="14"/>
      <c r="P18" s="14"/>
      <c r="Q18" s="14"/>
      <c r="R18" s="14"/>
      <c r="S18" s="14"/>
      <c r="T18" s="14"/>
      <c r="V18"/>
      <c r="AC18"/>
      <c r="AD18"/>
      <c r="AE18"/>
      <c r="AF18"/>
      <c r="AG18"/>
      <c r="AH18"/>
      <c r="AI18"/>
      <c r="AJ18"/>
      <c r="AK18"/>
      <c r="AL18"/>
      <c r="AM18"/>
      <c r="AN18"/>
      <c r="AO18"/>
      <c r="AP18"/>
      <c r="AQ18"/>
      <c r="AR18"/>
      <c r="AS18"/>
      <c r="AT18"/>
      <c r="AU18"/>
      <c r="AV18"/>
      <c r="AW18"/>
      <c r="AX18"/>
      <c r="AY18"/>
    </row>
    <row r="19" spans="1:51" x14ac:dyDescent="0.25">
      <c r="A19" s="77" t="s">
        <v>158</v>
      </c>
      <c r="B19" s="78" t="s">
        <v>37</v>
      </c>
      <c r="C19" s="77" t="s">
        <v>164</v>
      </c>
      <c r="D19" s="77"/>
      <c r="E19" s="79">
        <v>0.20760000000000001</v>
      </c>
      <c r="F19" s="79">
        <v>0.24179999999999999</v>
      </c>
      <c r="G19" s="79">
        <v>0.26440000000000002</v>
      </c>
      <c r="J19" s="87" t="s">
        <v>213</v>
      </c>
      <c r="K19" s="342" t="s">
        <v>19</v>
      </c>
      <c r="L19" s="342"/>
      <c r="M19" s="342"/>
      <c r="N19" s="342"/>
      <c r="O19" s="342"/>
      <c r="P19" s="342"/>
      <c r="Q19" s="342"/>
      <c r="R19" s="342"/>
      <c r="S19" s="342" t="s">
        <v>20</v>
      </c>
      <c r="T19" s="343" t="s">
        <v>21</v>
      </c>
      <c r="V19"/>
      <c r="W19" s="317" t="s">
        <v>202</v>
      </c>
      <c r="X19" s="317"/>
      <c r="Y19" s="317"/>
      <c r="Z19" s="316" t="s">
        <v>22</v>
      </c>
      <c r="AA19" s="316" t="s">
        <v>23</v>
      </c>
      <c r="AB19" s="316" t="s">
        <v>24</v>
      </c>
      <c r="AC19"/>
      <c r="AD19"/>
      <c r="AE19"/>
      <c r="AF19"/>
      <c r="AG19"/>
      <c r="AH19"/>
      <c r="AI19"/>
      <c r="AJ19"/>
      <c r="AK19"/>
      <c r="AL19"/>
      <c r="AM19"/>
      <c r="AN19"/>
      <c r="AO19"/>
      <c r="AP19"/>
      <c r="AQ19"/>
      <c r="AR19"/>
      <c r="AS19"/>
      <c r="AT19"/>
      <c r="AU19"/>
      <c r="AV19"/>
      <c r="AW19"/>
      <c r="AX19"/>
      <c r="AY19"/>
    </row>
    <row r="20" spans="1:51" x14ac:dyDescent="0.25">
      <c r="A20" s="77" t="s">
        <v>165</v>
      </c>
      <c r="B20" s="78" t="s">
        <v>25</v>
      </c>
      <c r="C20" s="77" t="s">
        <v>166</v>
      </c>
      <c r="D20" s="77"/>
      <c r="E20" s="79">
        <v>5.2900000000000003E-2</v>
      </c>
      <c r="F20" s="79">
        <v>5.9200000000000003E-2</v>
      </c>
      <c r="G20" s="79">
        <v>7.9299999999999995E-2</v>
      </c>
      <c r="J20" s="87" t="s">
        <v>213</v>
      </c>
      <c r="K20" s="342"/>
      <c r="L20" s="342"/>
      <c r="M20" s="342"/>
      <c r="N20" s="342"/>
      <c r="O20" s="342"/>
      <c r="P20" s="342"/>
      <c r="Q20" s="342"/>
      <c r="R20" s="342"/>
      <c r="S20" s="342"/>
      <c r="T20" s="343"/>
      <c r="V20"/>
      <c r="W20" s="317"/>
      <c r="X20" s="317"/>
      <c r="Y20" s="317"/>
      <c r="Z20" s="316"/>
      <c r="AA20" s="316"/>
      <c r="AB20" s="316"/>
      <c r="AC20"/>
      <c r="AD20"/>
      <c r="AE20"/>
      <c r="AF20"/>
      <c r="AG20"/>
      <c r="AH20"/>
      <c r="AI20"/>
      <c r="AJ20"/>
      <c r="AK20"/>
      <c r="AL20"/>
      <c r="AM20"/>
      <c r="AN20"/>
      <c r="AO20"/>
      <c r="AP20"/>
      <c r="AQ20"/>
      <c r="AR20"/>
      <c r="AS20"/>
      <c r="AT20"/>
      <c r="AU20"/>
      <c r="AV20"/>
      <c r="AW20"/>
      <c r="AX20"/>
      <c r="AY20"/>
    </row>
    <row r="21" spans="1:51" ht="15.75" customHeight="1" x14ac:dyDescent="0.25">
      <c r="A21" s="77" t="s">
        <v>165</v>
      </c>
      <c r="B21" s="78" t="s">
        <v>27</v>
      </c>
      <c r="C21" s="77" t="s">
        <v>167</v>
      </c>
      <c r="D21" s="77"/>
      <c r="E21" s="79">
        <v>2.5000000000000001E-3</v>
      </c>
      <c r="F21" s="79">
        <v>5.1000000000000004E-3</v>
      </c>
      <c r="G21" s="79">
        <v>5.5999999999999999E-3</v>
      </c>
      <c r="J21" s="87" t="s">
        <v>213</v>
      </c>
      <c r="K21" s="328" t="str">
        <f>IF($K$17=$A$113,"Encargos Sociais incidentes sobre a mão de obra","Administração Central")</f>
        <v>Administração Central</v>
      </c>
      <c r="L21" s="328"/>
      <c r="M21" s="328"/>
      <c r="N21" s="328"/>
      <c r="O21" s="328"/>
      <c r="P21" s="328"/>
      <c r="Q21" s="328"/>
      <c r="R21" s="328"/>
      <c r="S21" s="88" t="s">
        <v>25</v>
      </c>
      <c r="T21" s="55">
        <v>0.03</v>
      </c>
      <c r="V21"/>
      <c r="W21" s="317" t="s">
        <v>26</v>
      </c>
      <c r="X21" s="317"/>
      <c r="Y21" s="317"/>
      <c r="Z21" s="89">
        <f>VLOOKUP(CONCATENATE($K$17,"-",S21),$C$2:$G$135,3,FALSE)</f>
        <v>0.03</v>
      </c>
      <c r="AA21" s="89">
        <f>VLOOKUP(CONCATENATE($K$17,"-",S21),$C$2:$G$135,4,FALSE)</f>
        <v>0.04</v>
      </c>
      <c r="AB21" s="89">
        <f>VLOOKUP(CONCATENATE($K$17,"-",S21),$C$2:$G$135,5,FALSE)</f>
        <v>5.5E-2</v>
      </c>
      <c r="AC21"/>
      <c r="AD21"/>
      <c r="AE21"/>
      <c r="AF21"/>
      <c r="AG21"/>
      <c r="AH21"/>
      <c r="AI21"/>
      <c r="AJ21"/>
      <c r="AK21"/>
      <c r="AL21"/>
      <c r="AM21"/>
      <c r="AN21"/>
      <c r="AO21"/>
      <c r="AP21"/>
      <c r="AQ21"/>
      <c r="AR21"/>
      <c r="AS21"/>
      <c r="AT21"/>
      <c r="AU21"/>
      <c r="AV21"/>
      <c r="AW21"/>
      <c r="AX21"/>
      <c r="AY21"/>
    </row>
    <row r="22" spans="1:51" ht="15.75" customHeight="1" x14ac:dyDescent="0.25">
      <c r="A22" s="77" t="s">
        <v>165</v>
      </c>
      <c r="B22" s="78" t="s">
        <v>28</v>
      </c>
      <c r="C22" s="77" t="s">
        <v>168</v>
      </c>
      <c r="D22" s="77"/>
      <c r="E22" s="79">
        <v>0.01</v>
      </c>
      <c r="F22" s="79">
        <v>1.4800000000000001E-2</v>
      </c>
      <c r="G22" s="79">
        <v>1.9699999999999999E-2</v>
      </c>
      <c r="J22" s="87" t="s">
        <v>213</v>
      </c>
      <c r="K22" s="328" t="str">
        <f>IF($K$17=$A$113,"Administração Central da empresa ou consultoria - overhead","Seguro e Garantia")</f>
        <v>Seguro e Garantia</v>
      </c>
      <c r="L22" s="328"/>
      <c r="M22" s="328"/>
      <c r="N22" s="328"/>
      <c r="O22" s="328"/>
      <c r="P22" s="328"/>
      <c r="Q22" s="328"/>
      <c r="R22" s="328"/>
      <c r="S22" s="88" t="s">
        <v>27</v>
      </c>
      <c r="T22" s="55">
        <v>8.0000000000000002E-3</v>
      </c>
      <c r="V22"/>
      <c r="W22" s="317" t="s">
        <v>26</v>
      </c>
      <c r="X22" s="317"/>
      <c r="Y22" s="317"/>
      <c r="Z22" s="89">
        <f>VLOOKUP(CONCATENATE($K$17,"-",S22),$C$2:$G$135,3,FALSE)</f>
        <v>8.0000000000000002E-3</v>
      </c>
      <c r="AA22" s="89">
        <f>VLOOKUP(CONCATENATE($K$17,"-",S22),$C$2:$G$135,4,FALSE)</f>
        <v>8.0000000000000002E-3</v>
      </c>
      <c r="AB22" s="89">
        <f>VLOOKUP(CONCATENATE($K$17,"-",S22),$C$2:$G$135,5,FALSE)</f>
        <v>0.01</v>
      </c>
      <c r="AC22"/>
      <c r="AD22"/>
      <c r="AE22"/>
      <c r="AF22"/>
      <c r="AG22"/>
      <c r="AH22"/>
      <c r="AI22"/>
      <c r="AJ22"/>
      <c r="AK22"/>
      <c r="AL22"/>
      <c r="AM22"/>
      <c r="AN22"/>
      <c r="AO22"/>
      <c r="AP22"/>
      <c r="AQ22"/>
      <c r="AR22"/>
      <c r="AS22"/>
      <c r="AT22"/>
      <c r="AU22"/>
      <c r="AV22"/>
      <c r="AW22"/>
      <c r="AX22"/>
      <c r="AY22"/>
    </row>
    <row r="23" spans="1:51" x14ac:dyDescent="0.25">
      <c r="A23" s="77" t="s">
        <v>165</v>
      </c>
      <c r="B23" s="78" t="s">
        <v>29</v>
      </c>
      <c r="C23" s="77" t="s">
        <v>169</v>
      </c>
      <c r="D23" s="77"/>
      <c r="E23" s="79">
        <v>1.01E-2</v>
      </c>
      <c r="F23" s="79">
        <v>1.0699999999999999E-2</v>
      </c>
      <c r="G23" s="79">
        <v>1.11E-2</v>
      </c>
      <c r="J23" s="87" t="s">
        <v>213</v>
      </c>
      <c r="K23" s="328" t="str">
        <f>IF($K$17=$A$113,"","Risco")</f>
        <v>Risco</v>
      </c>
      <c r="L23" s="328"/>
      <c r="M23" s="328"/>
      <c r="N23" s="328"/>
      <c r="O23" s="328"/>
      <c r="P23" s="328"/>
      <c r="Q23" s="328"/>
      <c r="R23" s="328"/>
      <c r="S23" s="88" t="s">
        <v>28</v>
      </c>
      <c r="T23" s="55">
        <v>9.7000000000000003E-3</v>
      </c>
      <c r="V23"/>
      <c r="W23" s="317" t="s">
        <v>26</v>
      </c>
      <c r="X23" s="317"/>
      <c r="Y23" s="317"/>
      <c r="Z23" s="89">
        <f>VLOOKUP(CONCATENATE($K$17,"-",S23),$C$2:$G$135,3,FALSE)</f>
        <v>9.7000000000000003E-3</v>
      </c>
      <c r="AA23" s="89">
        <f>VLOOKUP(CONCATENATE($K$17,"-",S23),$C$2:$G$135,4,FALSE)</f>
        <v>1.2699999999999999E-2</v>
      </c>
      <c r="AB23" s="89">
        <f>VLOOKUP(CONCATENATE($K$17,"-",S23),$C$2:$G$135,5,FALSE)</f>
        <v>1.2699999999999999E-2</v>
      </c>
      <c r="AC23"/>
      <c r="AD23"/>
      <c r="AE23"/>
      <c r="AF23"/>
      <c r="AG23"/>
      <c r="AH23"/>
      <c r="AI23"/>
      <c r="AJ23"/>
      <c r="AK23"/>
      <c r="AL23"/>
      <c r="AM23"/>
      <c r="AN23"/>
      <c r="AO23"/>
      <c r="AP23"/>
      <c r="AQ23"/>
      <c r="AR23"/>
      <c r="AS23"/>
      <c r="AT23"/>
      <c r="AU23"/>
      <c r="AV23"/>
      <c r="AW23"/>
      <c r="AX23"/>
      <c r="AY23"/>
    </row>
    <row r="24" spans="1:51" ht="15.75" customHeight="1" x14ac:dyDescent="0.25">
      <c r="A24" s="77" t="s">
        <v>165</v>
      </c>
      <c r="B24" s="78" t="s">
        <v>30</v>
      </c>
      <c r="C24" s="77" t="s">
        <v>170</v>
      </c>
      <c r="D24" s="77"/>
      <c r="E24" s="79">
        <v>0.08</v>
      </c>
      <c r="F24" s="79">
        <v>8.3099999999999993E-2</v>
      </c>
      <c r="G24" s="79">
        <v>9.5100000000000004E-2</v>
      </c>
      <c r="J24" s="87" t="s">
        <v>213</v>
      </c>
      <c r="K24" s="328" t="str">
        <f>IF($K$17=$A$113,"","Despesas Financeiras")</f>
        <v>Despesas Financeiras</v>
      </c>
      <c r="L24" s="328"/>
      <c r="M24" s="328"/>
      <c r="N24" s="328"/>
      <c r="O24" s="328"/>
      <c r="P24" s="328"/>
      <c r="Q24" s="328"/>
      <c r="R24" s="328"/>
      <c r="S24" s="88" t="s">
        <v>29</v>
      </c>
      <c r="T24" s="55">
        <v>5.8999999999999999E-3</v>
      </c>
      <c r="V24"/>
      <c r="W24" s="317" t="s">
        <v>26</v>
      </c>
      <c r="X24" s="317"/>
      <c r="Y24" s="317"/>
      <c r="Z24" s="89">
        <f>VLOOKUP(CONCATENATE($K$17,"-",S24),$C$2:$G$135,3,FALSE)</f>
        <v>5.8999999999999999E-3</v>
      </c>
      <c r="AA24" s="89">
        <f>VLOOKUP(CONCATENATE($K$17,"-",S24),$C$2:$G$135,4,FALSE)</f>
        <v>1.23E-2</v>
      </c>
      <c r="AB24" s="89">
        <f>VLOOKUP(CONCATENATE($K$17,"-",S24),$C$2:$G$135,5,FALSE)</f>
        <v>1.3899999999999999E-2</v>
      </c>
      <c r="AC24"/>
      <c r="AD24"/>
      <c r="AE24"/>
      <c r="AF24"/>
      <c r="AG24"/>
      <c r="AH24"/>
      <c r="AI24"/>
      <c r="AJ24"/>
      <c r="AK24"/>
      <c r="AL24"/>
      <c r="AM24"/>
      <c r="AN24"/>
      <c r="AO24"/>
      <c r="AP24"/>
      <c r="AQ24"/>
      <c r="AR24"/>
      <c r="AS24"/>
      <c r="AT24"/>
      <c r="AU24"/>
      <c r="AV24"/>
      <c r="AW24"/>
      <c r="AX24"/>
      <c r="AY24"/>
    </row>
    <row r="25" spans="1:51" ht="15" customHeight="1" x14ac:dyDescent="0.25">
      <c r="A25" s="77" t="s">
        <v>165</v>
      </c>
      <c r="B25" s="78" t="s">
        <v>37</v>
      </c>
      <c r="C25" s="77" t="s">
        <v>171</v>
      </c>
      <c r="D25" s="77"/>
      <c r="E25" s="79">
        <v>0.24</v>
      </c>
      <c r="F25" s="79">
        <v>0.25840000000000002</v>
      </c>
      <c r="G25" s="79">
        <v>0.27860000000000001</v>
      </c>
      <c r="J25" s="87" t="s">
        <v>213</v>
      </c>
      <c r="K25" s="328" t="str">
        <f>IF($K$17=$A$113,"Margem bruta da empresa de consultoria","Lucro")</f>
        <v>Lucro</v>
      </c>
      <c r="L25" s="328"/>
      <c r="M25" s="328"/>
      <c r="N25" s="328"/>
      <c r="O25" s="328"/>
      <c r="P25" s="328"/>
      <c r="Q25" s="328"/>
      <c r="R25" s="328"/>
      <c r="S25" s="88" t="s">
        <v>30</v>
      </c>
      <c r="T25" s="55">
        <v>6.1600000000000002E-2</v>
      </c>
      <c r="V25"/>
      <c r="W25" s="317" t="s">
        <v>26</v>
      </c>
      <c r="X25" s="317"/>
      <c r="Y25" s="317"/>
      <c r="Z25" s="89">
        <f>VLOOKUP(CONCATENATE($K$17,"-",S25),$C$2:$G$135,3,FALSE)</f>
        <v>6.1600000000000002E-2</v>
      </c>
      <c r="AA25" s="89">
        <f>VLOOKUP(CONCATENATE($K$17,"-",S25),$C$2:$G$135,4,FALSE)</f>
        <v>7.3999999999999996E-2</v>
      </c>
      <c r="AB25" s="89">
        <f>VLOOKUP(CONCATENATE($K$17,"-",S25),$C$2:$G$135,5,FALSE)</f>
        <v>8.9599999999999999E-2</v>
      </c>
      <c r="AC25"/>
      <c r="AD25"/>
      <c r="AE25"/>
      <c r="AF25"/>
      <c r="AG25"/>
      <c r="AH25"/>
      <c r="AI25"/>
      <c r="AJ25"/>
      <c r="AK25"/>
      <c r="AL25"/>
      <c r="AM25"/>
      <c r="AN25"/>
      <c r="AO25"/>
      <c r="AP25"/>
      <c r="AQ25"/>
      <c r="AR25"/>
      <c r="AS25"/>
      <c r="AT25"/>
      <c r="AU25"/>
      <c r="AV25"/>
      <c r="AW25"/>
      <c r="AX25"/>
      <c r="AY25"/>
    </row>
    <row r="26" spans="1:51" ht="15" customHeight="1" x14ac:dyDescent="0.25">
      <c r="A26" s="77" t="s">
        <v>172</v>
      </c>
      <c r="B26" s="78" t="s">
        <v>25</v>
      </c>
      <c r="C26" s="77" t="s">
        <v>173</v>
      </c>
      <c r="D26" s="77"/>
      <c r="E26" s="79">
        <v>0.04</v>
      </c>
      <c r="F26" s="79">
        <v>5.5199999999999999E-2</v>
      </c>
      <c r="G26" s="79">
        <v>7.85E-2</v>
      </c>
      <c r="J26" s="87" t="s">
        <v>213</v>
      </c>
      <c r="K26" s="328" t="s">
        <v>31</v>
      </c>
      <c r="L26" s="328"/>
      <c r="M26" s="328"/>
      <c r="N26" s="328"/>
      <c r="O26" s="328"/>
      <c r="P26" s="328"/>
      <c r="Q26" s="328"/>
      <c r="R26" s="328"/>
      <c r="S26" s="88" t="s">
        <v>32</v>
      </c>
      <c r="T26" s="55">
        <v>3.6499999999999998E-2</v>
      </c>
      <c r="V26"/>
      <c r="W26" s="317" t="s">
        <v>26</v>
      </c>
      <c r="X26" s="317"/>
      <c r="Y26" s="317"/>
      <c r="Z26" s="90">
        <v>3.6499999999999998E-2</v>
      </c>
      <c r="AA26" s="90">
        <v>3.6499999999999998E-2</v>
      </c>
      <c r="AB26" s="90">
        <v>3.6499999999999998E-2</v>
      </c>
      <c r="AC26"/>
      <c r="AD26"/>
      <c r="AE26"/>
      <c r="AF26"/>
      <c r="AG26"/>
      <c r="AH26"/>
      <c r="AI26"/>
      <c r="AJ26"/>
      <c r="AK26"/>
      <c r="AL26"/>
      <c r="AM26"/>
      <c r="AN26"/>
      <c r="AO26"/>
      <c r="AP26"/>
      <c r="AQ26"/>
      <c r="AR26"/>
      <c r="AS26"/>
      <c r="AT26"/>
      <c r="AU26"/>
      <c r="AV26"/>
      <c r="AW26"/>
      <c r="AX26"/>
      <c r="AY26"/>
    </row>
    <row r="27" spans="1:51" ht="15.75" customHeight="1" x14ac:dyDescent="0.25">
      <c r="A27" s="77" t="s">
        <v>172</v>
      </c>
      <c r="B27" s="78" t="s">
        <v>27</v>
      </c>
      <c r="C27" s="77" t="s">
        <v>174</v>
      </c>
      <c r="D27" s="77"/>
      <c r="E27" s="79">
        <v>8.0999999999999996E-3</v>
      </c>
      <c r="F27" s="79">
        <v>1.2200000000000001E-2</v>
      </c>
      <c r="G27" s="79">
        <v>1.9900000000000001E-2</v>
      </c>
      <c r="J27" s="87" t="s">
        <v>213</v>
      </c>
      <c r="K27" s="328" t="s">
        <v>33</v>
      </c>
      <c r="L27" s="328"/>
      <c r="M27" s="328"/>
      <c r="N27" s="328"/>
      <c r="O27" s="328"/>
      <c r="P27" s="328"/>
      <c r="Q27" s="328"/>
      <c r="R27" s="328"/>
      <c r="S27" s="88" t="s">
        <v>34</v>
      </c>
      <c r="T27" s="91">
        <f ca="1">IF(AND($K17&lt;&gt;$A$113,COUNTA(OFFSET(T20,1,0,6))&gt;0),$S$11*$S$10,0)</f>
        <v>0.05</v>
      </c>
      <c r="V27"/>
      <c r="W27" s="317" t="s">
        <v>26</v>
      </c>
      <c r="X27" s="317"/>
      <c r="Y27" s="317"/>
      <c r="Z27" s="90">
        <v>0</v>
      </c>
      <c r="AA27" s="90">
        <v>2.5000000000000001E-2</v>
      </c>
      <c r="AB27" s="90">
        <v>0.05</v>
      </c>
      <c r="AC27"/>
      <c r="AD27"/>
      <c r="AE27"/>
      <c r="AF27"/>
      <c r="AG27"/>
      <c r="AH27"/>
      <c r="AI27"/>
      <c r="AJ27"/>
      <c r="AK27"/>
      <c r="AL27"/>
      <c r="AM27"/>
      <c r="AN27"/>
      <c r="AO27"/>
      <c r="AP27"/>
      <c r="AQ27"/>
      <c r="AR27"/>
      <c r="AS27"/>
      <c r="AT27"/>
      <c r="AU27"/>
      <c r="AV27"/>
      <c r="AW27"/>
      <c r="AX27"/>
      <c r="AY27"/>
    </row>
    <row r="28" spans="1:51" ht="15.75" customHeight="1" x14ac:dyDescent="0.25">
      <c r="A28" s="77" t="s">
        <v>172</v>
      </c>
      <c r="B28" s="78" t="s">
        <v>28</v>
      </c>
      <c r="C28" s="77" t="s">
        <v>175</v>
      </c>
      <c r="D28" s="77"/>
      <c r="E28" s="79">
        <v>1.46E-2</v>
      </c>
      <c r="F28" s="79">
        <v>2.3199999999999998E-2</v>
      </c>
      <c r="G28" s="79">
        <v>3.1600000000000003E-2</v>
      </c>
      <c r="J28" s="87" t="s">
        <v>213</v>
      </c>
      <c r="K28" s="328" t="s">
        <v>35</v>
      </c>
      <c r="L28" s="328"/>
      <c r="M28" s="328"/>
      <c r="N28" s="328"/>
      <c r="O28" s="328"/>
      <c r="P28" s="328"/>
      <c r="Q28" s="328"/>
      <c r="R28" s="328"/>
      <c r="S28" s="88" t="s">
        <v>36</v>
      </c>
      <c r="T28" s="91">
        <f ca="1">IF($C$1&lt;&gt;"DESONERADO",0,IF(AND($K17&lt;&gt;$A$113,COUNTA(OFFSET(T20,1,0,6))&gt;0),4.5%,0%))</f>
        <v>0</v>
      </c>
      <c r="V28"/>
      <c r="W28" s="317" t="s">
        <v>26</v>
      </c>
      <c r="X28" s="317"/>
      <c r="Y28" s="317"/>
      <c r="Z28" s="92">
        <v>0</v>
      </c>
      <c r="AA28" s="92">
        <v>4.4999999999999998E-2</v>
      </c>
      <c r="AB28" s="92">
        <v>4.4999999999999998E-2</v>
      </c>
      <c r="AC28"/>
      <c r="AD28"/>
      <c r="AE28"/>
      <c r="AF28"/>
      <c r="AG28"/>
      <c r="AH28"/>
      <c r="AI28"/>
      <c r="AJ28"/>
      <c r="AK28"/>
      <c r="AL28"/>
      <c r="AM28"/>
      <c r="AN28"/>
      <c r="AO28"/>
      <c r="AP28"/>
      <c r="AQ28"/>
      <c r="AR28"/>
      <c r="AS28"/>
      <c r="AT28"/>
      <c r="AU28"/>
      <c r="AV28"/>
      <c r="AW28"/>
      <c r="AX28"/>
      <c r="AY28"/>
    </row>
    <row r="29" spans="1:51" ht="15.75" customHeight="1" x14ac:dyDescent="0.25">
      <c r="A29" s="77" t="s">
        <v>172</v>
      </c>
      <c r="B29" s="78" t="s">
        <v>29</v>
      </c>
      <c r="C29" s="77" t="s">
        <v>176</v>
      </c>
      <c r="D29" s="77"/>
      <c r="E29" s="79">
        <v>9.4000000000000004E-3</v>
      </c>
      <c r="F29" s="79">
        <v>1.0200000000000001E-2</v>
      </c>
      <c r="G29" s="79">
        <v>1.3299999999999999E-2</v>
      </c>
      <c r="J29" s="87" t="s">
        <v>213</v>
      </c>
      <c r="K29" s="328" t="s">
        <v>210</v>
      </c>
      <c r="L29" s="328"/>
      <c r="M29" s="328"/>
      <c r="N29" s="328"/>
      <c r="O29" s="328"/>
      <c r="P29" s="328"/>
      <c r="Q29" s="328"/>
      <c r="R29" s="328"/>
      <c r="S29" s="88" t="s">
        <v>37</v>
      </c>
      <c r="T29" s="91">
        <f ca="1">IF($K17=$A$113,0,ROUND((((1+T21+T22+T23)*(1+T24)*(1+T25)/(1-(T26+T27)))-1),4))</f>
        <v>0.22470000000000001</v>
      </c>
      <c r="V29"/>
      <c r="W29" s="311" t="str">
        <f ca="1">IF(OR($K$17=$A$113,$K$17=$A$113,AND(T29&gt;Z29,T29&lt;=AB29)),"OK","FORA DO INTERVALO")</f>
        <v>OK</v>
      </c>
      <c r="X29" s="311"/>
      <c r="Y29" s="311"/>
      <c r="Z29" s="89">
        <f>IF($K17=$A$112,0,VLOOKUP(CONCATENATE($K17,"-",$S29),$C$2:$G$136,3,FALSE))</f>
        <v>0.2034</v>
      </c>
      <c r="AA29" s="89">
        <f>IF($K17=$A$112,0,VLOOKUP(CONCATENATE($K17,"-",$S29),$C$2:$G$136,4,FALSE))</f>
        <v>0.22120000000000001</v>
      </c>
      <c r="AB29" s="89">
        <f>IF($K17=$A$112,0,VLOOKUP(CONCATENATE($K17,"-",$S29),$C$2:$G$136,5,FALSE))</f>
        <v>0.25</v>
      </c>
      <c r="AC29"/>
      <c r="AD29"/>
      <c r="AE29"/>
      <c r="AF29"/>
      <c r="AG29"/>
      <c r="AH29"/>
      <c r="AI29"/>
      <c r="AJ29"/>
      <c r="AK29"/>
      <c r="AL29"/>
      <c r="AM29"/>
      <c r="AN29"/>
      <c r="AO29"/>
      <c r="AP29"/>
      <c r="AQ29"/>
      <c r="AR29"/>
      <c r="AS29"/>
      <c r="AT29"/>
      <c r="AU29"/>
      <c r="AV29"/>
      <c r="AW29"/>
      <c r="AX29"/>
      <c r="AY29"/>
    </row>
    <row r="30" spans="1:51" ht="15" customHeight="1" x14ac:dyDescent="0.25">
      <c r="A30" s="77" t="s">
        <v>172</v>
      </c>
      <c r="B30" s="78" t="s">
        <v>30</v>
      </c>
      <c r="C30" s="77" t="s">
        <v>177</v>
      </c>
      <c r="D30" s="77"/>
      <c r="E30" s="79">
        <v>7.1400000000000005E-2</v>
      </c>
      <c r="F30" s="79">
        <v>8.4000000000000005E-2</v>
      </c>
      <c r="G30" s="79">
        <v>0.1043</v>
      </c>
      <c r="J30" s="87" t="s">
        <v>213</v>
      </c>
      <c r="K30" s="332" t="s">
        <v>214</v>
      </c>
      <c r="L30" s="332"/>
      <c r="M30" s="332"/>
      <c r="N30" s="332"/>
      <c r="O30" s="332"/>
      <c r="P30" s="332"/>
      <c r="Q30" s="332"/>
      <c r="R30" s="332"/>
      <c r="S30" s="285" t="s">
        <v>215</v>
      </c>
      <c r="T30" s="286">
        <f ca="1">IF($K17=$A$113,0,ROUND((((1+T21+T22+T23)*(1+T24)*(1+T25)/(1-(T26+T27+T28)))-1),4))</f>
        <v>0.22470000000000001</v>
      </c>
      <c r="V30"/>
      <c r="AC30"/>
      <c r="AD30"/>
      <c r="AE30"/>
      <c r="AF30"/>
      <c r="AG30"/>
      <c r="AH30"/>
      <c r="AI30"/>
      <c r="AJ30"/>
      <c r="AK30"/>
      <c r="AL30"/>
      <c r="AM30"/>
      <c r="AN30"/>
      <c r="AO30"/>
      <c r="AP30"/>
      <c r="AQ30"/>
      <c r="AR30"/>
      <c r="AS30"/>
      <c r="AT30"/>
      <c r="AU30"/>
      <c r="AV30"/>
      <c r="AW30"/>
      <c r="AX30"/>
      <c r="AY30"/>
    </row>
    <row r="31" spans="1:51" x14ac:dyDescent="0.25">
      <c r="A31" s="77" t="s">
        <v>172</v>
      </c>
      <c r="B31" s="78" t="s">
        <v>37</v>
      </c>
      <c r="C31" s="77" t="s">
        <v>178</v>
      </c>
      <c r="D31" s="77"/>
      <c r="E31" s="79">
        <v>0.22800000000000001</v>
      </c>
      <c r="F31" s="79">
        <v>0.27479999999999999</v>
      </c>
      <c r="G31" s="79">
        <v>0.3095</v>
      </c>
      <c r="J31" s="87" t="s">
        <v>213</v>
      </c>
      <c r="K31" s="14"/>
      <c r="L31" s="14"/>
      <c r="M31" s="14"/>
      <c r="N31" s="14"/>
      <c r="O31" s="14"/>
      <c r="P31" s="14"/>
      <c r="Q31" s="14"/>
      <c r="R31" s="14"/>
      <c r="S31" s="14"/>
      <c r="T31" s="14"/>
      <c r="V31"/>
      <c r="W31"/>
      <c r="X31"/>
      <c r="Y31"/>
      <c r="Z31"/>
      <c r="AA31"/>
      <c r="AB31"/>
      <c r="AC31"/>
      <c r="AD31"/>
      <c r="AE31"/>
      <c r="AF31"/>
      <c r="AG31"/>
      <c r="AH31"/>
      <c r="AI31"/>
      <c r="AJ31"/>
      <c r="AK31"/>
      <c r="AL31"/>
      <c r="AM31"/>
      <c r="AN31"/>
      <c r="AO31"/>
      <c r="AP31"/>
      <c r="AQ31"/>
      <c r="AR31"/>
      <c r="AS31"/>
      <c r="AT31"/>
      <c r="AU31"/>
      <c r="AV31"/>
      <c r="AW31"/>
      <c r="AX31"/>
      <c r="AY31"/>
    </row>
    <row r="32" spans="1:51" ht="15.75" x14ac:dyDescent="0.25">
      <c r="A32" s="77" t="s">
        <v>179</v>
      </c>
      <c r="B32" s="78" t="s">
        <v>25</v>
      </c>
      <c r="C32" s="77" t="s">
        <v>180</v>
      </c>
      <c r="D32" s="77"/>
      <c r="E32" s="79">
        <v>1.4999999999999999E-2</v>
      </c>
      <c r="F32" s="79">
        <v>3.4500000000000003E-2</v>
      </c>
      <c r="G32" s="79">
        <v>4.4900000000000002E-2</v>
      </c>
      <c r="J32" s="87" t="s">
        <v>213</v>
      </c>
      <c r="K32" s="95"/>
      <c r="L32" s="333"/>
      <c r="M32" s="333"/>
      <c r="N32" s="333"/>
      <c r="O32" s="333"/>
      <c r="P32" s="333"/>
      <c r="Q32" s="333"/>
      <c r="R32" s="333"/>
      <c r="S32" s="333"/>
      <c r="T32" s="333"/>
    </row>
    <row r="33" spans="1:23" x14ac:dyDescent="0.25">
      <c r="A33" s="77" t="s">
        <v>179</v>
      </c>
      <c r="B33" s="78" t="s">
        <v>27</v>
      </c>
      <c r="C33" s="77" t="s">
        <v>181</v>
      </c>
      <c r="D33" s="77"/>
      <c r="E33" s="79">
        <v>3.0000000000000001E-3</v>
      </c>
      <c r="F33" s="79">
        <v>4.7999999999999996E-3</v>
      </c>
      <c r="G33" s="79">
        <v>8.2000000000000007E-3</v>
      </c>
      <c r="J33" s="87" t="s">
        <v>213</v>
      </c>
      <c r="K33" s="14"/>
      <c r="L33" s="14"/>
      <c r="M33" s="14"/>
      <c r="N33" s="14"/>
      <c r="O33" s="14"/>
      <c r="P33" s="14"/>
      <c r="Q33" s="14"/>
      <c r="R33" s="14"/>
      <c r="S33" s="14"/>
      <c r="T33" s="14"/>
    </row>
    <row r="34" spans="1:23" x14ac:dyDescent="0.25">
      <c r="A34" s="77" t="s">
        <v>179</v>
      </c>
      <c r="B34" s="78" t="s">
        <v>28</v>
      </c>
      <c r="C34" s="77" t="s">
        <v>182</v>
      </c>
      <c r="D34" s="77"/>
      <c r="E34" s="79">
        <v>5.5999999999999999E-3</v>
      </c>
      <c r="F34" s="79">
        <v>8.5000000000000006E-3</v>
      </c>
      <c r="G34" s="79">
        <v>8.8999999999999999E-3</v>
      </c>
      <c r="J34" s="87" t="s">
        <v>213</v>
      </c>
      <c r="K34" s="334" t="s">
        <v>38</v>
      </c>
      <c r="L34" s="334"/>
      <c r="M34" s="334"/>
      <c r="N34" s="334"/>
      <c r="O34" s="334"/>
      <c r="P34" s="334"/>
      <c r="Q34" s="334"/>
      <c r="R34" s="334"/>
      <c r="S34" s="334"/>
      <c r="T34" s="334"/>
    </row>
    <row r="35" spans="1:23" ht="15.75" x14ac:dyDescent="0.25">
      <c r="A35" s="77" t="s">
        <v>179</v>
      </c>
      <c r="B35" s="78" t="s">
        <v>29</v>
      </c>
      <c r="C35" s="77" t="s">
        <v>183</v>
      </c>
      <c r="D35" s="77"/>
      <c r="E35" s="79">
        <v>8.5000000000000006E-3</v>
      </c>
      <c r="F35" s="79">
        <v>8.5000000000000006E-3</v>
      </c>
      <c r="G35" s="79">
        <v>1.11E-2</v>
      </c>
      <c r="J35" s="87" t="s">
        <v>213</v>
      </c>
      <c r="K35" s="96"/>
      <c r="L35" s="96"/>
      <c r="M35" s="96"/>
      <c r="N35" s="335" t="s">
        <v>39</v>
      </c>
      <c r="O35" s="336" t="str">
        <f>IF($K17=$A$113,"(1+K1+K2)*(1+K3)","(1+AC + S + R + G)*(1 + DF)*(1+L)")</f>
        <v>(1+AC + S + R + G)*(1 + DF)*(1+L)</v>
      </c>
      <c r="P35" s="336"/>
      <c r="Q35" s="336"/>
      <c r="R35" s="337" t="s">
        <v>40</v>
      </c>
      <c r="S35" s="96"/>
      <c r="T35" s="96"/>
    </row>
    <row r="36" spans="1:23" ht="15" customHeight="1" x14ac:dyDescent="0.25">
      <c r="A36" s="77" t="s">
        <v>179</v>
      </c>
      <c r="B36" s="78" t="s">
        <v>30</v>
      </c>
      <c r="C36" s="77" t="s">
        <v>184</v>
      </c>
      <c r="D36" s="77"/>
      <c r="E36" s="79">
        <v>3.5000000000000003E-2</v>
      </c>
      <c r="F36" s="79">
        <v>5.11E-2</v>
      </c>
      <c r="G36" s="79">
        <v>6.2199999999999998E-2</v>
      </c>
      <c r="J36" s="87" t="s">
        <v>213</v>
      </c>
      <c r="K36" s="96"/>
      <c r="L36" s="96"/>
      <c r="M36" s="96"/>
      <c r="N36" s="335"/>
      <c r="O36" s="314" t="s">
        <v>41</v>
      </c>
      <c r="P36" s="314"/>
      <c r="Q36" s="314"/>
      <c r="R36" s="337"/>
      <c r="S36" s="96"/>
      <c r="T36" s="96"/>
    </row>
    <row r="37" spans="1:23" x14ac:dyDescent="0.25">
      <c r="A37" s="77" t="s">
        <v>179</v>
      </c>
      <c r="B37" s="78" t="s">
        <v>37</v>
      </c>
      <c r="C37" s="77" t="s">
        <v>185</v>
      </c>
      <c r="D37" s="77"/>
      <c r="E37" s="79">
        <v>0.111</v>
      </c>
      <c r="F37" s="79">
        <v>0.14019999999999999</v>
      </c>
      <c r="G37" s="79">
        <v>0.16800000000000001</v>
      </c>
      <c r="J37" s="87" t="s">
        <v>213</v>
      </c>
      <c r="K37" s="97"/>
      <c r="L37" s="97"/>
      <c r="M37" s="97"/>
      <c r="N37" s="97"/>
      <c r="O37" s="97"/>
      <c r="P37" s="97"/>
      <c r="Q37" s="97"/>
      <c r="R37" s="97"/>
      <c r="S37" s="97"/>
      <c r="T37" s="97"/>
      <c r="W37" s="98"/>
    </row>
    <row r="38" spans="1:23" ht="39.75" customHeight="1" x14ac:dyDescent="0.25">
      <c r="A38" s="77" t="s">
        <v>186</v>
      </c>
      <c r="B38" s="78" t="s">
        <v>25</v>
      </c>
      <c r="C38" s="77" t="s">
        <v>187</v>
      </c>
      <c r="D38" s="77"/>
      <c r="E38" s="99" t="s">
        <v>26</v>
      </c>
      <c r="F38" s="99" t="s">
        <v>26</v>
      </c>
      <c r="G38" s="99" t="s">
        <v>26</v>
      </c>
      <c r="J38" s="87" t="s">
        <v>213</v>
      </c>
      <c r="K38" s="315" t="str">
        <f>CONCATENATE("Declaro para os devidos fins que, conforme legislação tributária municipal, a base de cálculo deste tipo de obra corresponde à ",$S$10*100,"%, com a respectiva alíquota de ",$S$11*100,"%.")</f>
        <v>Declaro para os devidos fins que, conforme legislação tributária municipal, a base de cálculo deste tipo de obra corresponde à 100%, com a respectiva alíquota de 5%.</v>
      </c>
      <c r="L38" s="315"/>
      <c r="M38" s="315"/>
      <c r="N38" s="315"/>
      <c r="O38" s="315"/>
      <c r="P38" s="315"/>
      <c r="Q38" s="315"/>
      <c r="R38" s="315"/>
      <c r="S38" s="315"/>
      <c r="T38" s="315"/>
    </row>
    <row r="39" spans="1:23" x14ac:dyDescent="0.25">
      <c r="A39" s="77" t="s">
        <v>186</v>
      </c>
      <c r="B39" s="78" t="s">
        <v>27</v>
      </c>
      <c r="C39" s="77" t="s">
        <v>188</v>
      </c>
      <c r="D39" s="77"/>
      <c r="E39" s="99" t="s">
        <v>26</v>
      </c>
      <c r="F39" s="99" t="s">
        <v>26</v>
      </c>
      <c r="G39" s="99" t="s">
        <v>26</v>
      </c>
      <c r="J39" s="87" t="s">
        <v>213</v>
      </c>
      <c r="K39" s="100"/>
      <c r="L39" s="100"/>
      <c r="M39" s="100"/>
      <c r="N39" s="100"/>
      <c r="O39" s="100"/>
      <c r="P39" s="100"/>
      <c r="Q39" s="100"/>
      <c r="R39" s="100"/>
      <c r="S39" s="100"/>
      <c r="T39" s="100"/>
    </row>
    <row r="40" spans="1:23" ht="36" customHeight="1" x14ac:dyDescent="0.25">
      <c r="A40" s="77" t="s">
        <v>186</v>
      </c>
      <c r="B40" s="78" t="s">
        <v>28</v>
      </c>
      <c r="C40" s="77" t="s">
        <v>189</v>
      </c>
      <c r="D40" s="77"/>
      <c r="E40" s="99" t="s">
        <v>26</v>
      </c>
      <c r="F40" s="99" t="s">
        <v>26</v>
      </c>
      <c r="G40" s="99" t="s">
        <v>26</v>
      </c>
      <c r="J40" s="87" t="s">
        <v>213</v>
      </c>
      <c r="K40" s="315" t="str">
        <f>CONCATENATE("Declaro para os devidos fins que o regime de Contribuição Previdenciária sobre a Receita Bruta adotado para elaboração do orçamento foi ",IF(C1="NÃO DESONERADO","SEM desoneração","COM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L40" s="315"/>
      <c r="M40" s="315"/>
      <c r="N40" s="315"/>
      <c r="O40" s="315"/>
      <c r="P40" s="315"/>
      <c r="Q40" s="315"/>
      <c r="R40" s="315"/>
      <c r="S40" s="315"/>
      <c r="T40" s="315"/>
    </row>
    <row r="41" spans="1:23" x14ac:dyDescent="0.25">
      <c r="A41" s="77" t="s">
        <v>186</v>
      </c>
      <c r="B41" s="78" t="s">
        <v>29</v>
      </c>
      <c r="C41" s="77" t="s">
        <v>190</v>
      </c>
      <c r="D41" s="77"/>
      <c r="E41" s="99" t="s">
        <v>26</v>
      </c>
      <c r="F41" s="99" t="s">
        <v>26</v>
      </c>
      <c r="G41" s="99" t="s">
        <v>26</v>
      </c>
      <c r="J41" s="87" t="s">
        <v>213</v>
      </c>
      <c r="K41" s="14"/>
      <c r="L41" s="14"/>
      <c r="M41" s="14"/>
      <c r="N41" s="14"/>
      <c r="O41" s="14"/>
      <c r="P41" s="14"/>
      <c r="Q41" s="14"/>
      <c r="R41" s="14"/>
      <c r="S41" s="14"/>
      <c r="T41" s="14"/>
    </row>
    <row r="42" spans="1:23" ht="48.75" customHeight="1" x14ac:dyDescent="0.25">
      <c r="A42" s="77" t="s">
        <v>186</v>
      </c>
      <c r="B42" s="78" t="s">
        <v>30</v>
      </c>
      <c r="C42" s="77" t="s">
        <v>191</v>
      </c>
      <c r="D42" s="77"/>
      <c r="E42" s="99" t="s">
        <v>26</v>
      </c>
      <c r="F42" s="99" t="s">
        <v>26</v>
      </c>
      <c r="G42" s="99" t="s">
        <v>26</v>
      </c>
      <c r="J42" s="87" t="s">
        <v>213</v>
      </c>
      <c r="K42" s="14" t="s">
        <v>42</v>
      </c>
      <c r="L42" s="14"/>
      <c r="M42" s="14"/>
      <c r="N42" s="14"/>
      <c r="O42" s="14"/>
      <c r="P42" s="14"/>
      <c r="Q42" s="14"/>
      <c r="R42" s="14"/>
      <c r="S42" s="14"/>
      <c r="T42" s="14"/>
    </row>
    <row r="43" spans="1:23" ht="67.5" customHeight="1" x14ac:dyDescent="0.25">
      <c r="A43" s="77" t="s">
        <v>186</v>
      </c>
      <c r="B43" s="78" t="s">
        <v>37</v>
      </c>
      <c r="C43" s="77" t="s">
        <v>192</v>
      </c>
      <c r="D43" s="77"/>
      <c r="E43" s="99" t="s">
        <v>26</v>
      </c>
      <c r="F43" s="99" t="s">
        <v>26</v>
      </c>
      <c r="G43" s="99" t="s">
        <v>26</v>
      </c>
      <c r="J43" s="87" t="s">
        <v>213</v>
      </c>
      <c r="K43" s="331"/>
      <c r="L43" s="331"/>
      <c r="M43" s="331"/>
      <c r="N43" s="331"/>
      <c r="O43" s="331"/>
      <c r="P43" s="331"/>
      <c r="Q43" s="331"/>
      <c r="R43" s="331"/>
      <c r="S43" s="331"/>
      <c r="T43" s="331"/>
    </row>
    <row r="44" spans="1:23" x14ac:dyDescent="0.25">
      <c r="A44" s="77" t="s">
        <v>193</v>
      </c>
      <c r="B44" s="78" t="s">
        <v>194</v>
      </c>
      <c r="C44" s="77" t="s">
        <v>195</v>
      </c>
      <c r="D44" s="77"/>
      <c r="E44" s="99" t="s">
        <v>26</v>
      </c>
      <c r="F44" s="99" t="s">
        <v>26</v>
      </c>
      <c r="G44" s="99" t="s">
        <v>26</v>
      </c>
      <c r="J44" s="87" t="s">
        <v>213</v>
      </c>
      <c r="K44" s="14"/>
      <c r="L44" s="14"/>
      <c r="M44" s="14"/>
      <c r="N44" s="14"/>
      <c r="O44" s="14"/>
      <c r="P44" s="14"/>
      <c r="Q44" s="14"/>
      <c r="R44" s="14"/>
      <c r="S44" s="14"/>
      <c r="T44" s="14"/>
    </row>
    <row r="45" spans="1:23" x14ac:dyDescent="0.25">
      <c r="A45" s="77" t="s">
        <v>193</v>
      </c>
      <c r="B45" s="78" t="s">
        <v>196</v>
      </c>
      <c r="C45" s="77" t="s">
        <v>197</v>
      </c>
      <c r="D45" s="77"/>
      <c r="E45" s="99" t="s">
        <v>26</v>
      </c>
      <c r="F45" s="79">
        <v>0.2</v>
      </c>
      <c r="G45" s="99" t="s">
        <v>26</v>
      </c>
      <c r="J45" s="87" t="s">
        <v>213</v>
      </c>
      <c r="K45" s="329" t="str">
        <f>INFO!B3</f>
        <v>TIETE/SP</v>
      </c>
      <c r="L45" s="329"/>
      <c r="M45" s="329"/>
      <c r="N45" s="329"/>
      <c r="O45" s="14"/>
      <c r="P45" s="14"/>
      <c r="Q45" s="330">
        <f ca="1">INFO!B23</f>
        <v>44792</v>
      </c>
      <c r="R45" s="330"/>
      <c r="S45" s="330"/>
      <c r="T45" s="330"/>
    </row>
    <row r="46" spans="1:23" ht="55.5" customHeight="1" x14ac:dyDescent="0.25">
      <c r="A46" s="77" t="s">
        <v>193</v>
      </c>
      <c r="B46" s="78"/>
      <c r="C46" s="77" t="s">
        <v>198</v>
      </c>
      <c r="D46" s="77"/>
      <c r="E46" s="99" t="s">
        <v>26</v>
      </c>
      <c r="F46" s="99" t="s">
        <v>26</v>
      </c>
      <c r="G46" s="99" t="s">
        <v>26</v>
      </c>
      <c r="J46" s="87" t="s">
        <v>213</v>
      </c>
      <c r="K46" s="312" t="s">
        <v>43</v>
      </c>
      <c r="L46" s="312"/>
      <c r="M46" s="312"/>
      <c r="N46" s="312"/>
      <c r="O46" s="14"/>
      <c r="P46" s="101"/>
      <c r="Q46" s="102" t="s">
        <v>44</v>
      </c>
      <c r="R46" s="103"/>
      <c r="S46" s="103"/>
      <c r="T46" s="103"/>
    </row>
    <row r="47" spans="1:23" x14ac:dyDescent="0.25">
      <c r="A47" s="77" t="s">
        <v>193</v>
      </c>
      <c r="B47" s="78"/>
      <c r="C47" s="77" t="s">
        <v>198</v>
      </c>
      <c r="D47" s="77"/>
      <c r="E47" s="99" t="s">
        <v>26</v>
      </c>
      <c r="F47" s="99" t="s">
        <v>26</v>
      </c>
      <c r="G47" s="99" t="s">
        <v>26</v>
      </c>
      <c r="J47" s="87" t="s">
        <v>213</v>
      </c>
      <c r="K47" s="54"/>
      <c r="L47" s="54"/>
      <c r="M47" s="54"/>
      <c r="N47" s="54"/>
      <c r="O47" s="14"/>
      <c r="P47" s="14"/>
      <c r="Q47" s="14"/>
      <c r="R47" s="14"/>
      <c r="S47" s="14"/>
      <c r="T47" s="14"/>
    </row>
    <row r="48" spans="1:23" x14ac:dyDescent="0.25">
      <c r="A48" s="77" t="s">
        <v>193</v>
      </c>
      <c r="B48" s="78" t="s">
        <v>199</v>
      </c>
      <c r="C48" s="77" t="s">
        <v>200</v>
      </c>
      <c r="D48" s="77"/>
      <c r="E48" s="99" t="s">
        <v>26</v>
      </c>
      <c r="F48" s="79">
        <v>0.12</v>
      </c>
      <c r="G48" s="99" t="s">
        <v>26</v>
      </c>
      <c r="J48" s="87" t="s">
        <v>213</v>
      </c>
      <c r="K48" s="313" t="s">
        <v>207</v>
      </c>
      <c r="L48" s="313"/>
      <c r="M48" s="313"/>
      <c r="N48" s="313"/>
      <c r="O48" s="14"/>
      <c r="P48" s="14"/>
      <c r="Q48" s="313" t="s">
        <v>225</v>
      </c>
      <c r="R48" s="313"/>
      <c r="S48" s="313"/>
      <c r="T48" s="313"/>
    </row>
    <row r="49" spans="1:29" x14ac:dyDescent="0.25">
      <c r="A49" s="77" t="s">
        <v>193</v>
      </c>
      <c r="B49" s="78" t="s">
        <v>37</v>
      </c>
      <c r="C49" s="77" t="s">
        <v>201</v>
      </c>
      <c r="D49" s="77"/>
      <c r="E49" s="99" t="s">
        <v>26</v>
      </c>
      <c r="F49" s="99" t="s">
        <v>26</v>
      </c>
      <c r="G49" s="99" t="s">
        <v>26</v>
      </c>
      <c r="J49" s="87" t="s">
        <v>213</v>
      </c>
      <c r="K49" s="56" t="s">
        <v>140</v>
      </c>
      <c r="L49" s="57" t="str">
        <f>INFO!B20</f>
        <v>ANTONIO CARLOS FARINA JUNIOR</v>
      </c>
      <c r="M49" s="58"/>
      <c r="N49" s="58"/>
      <c r="O49" s="14"/>
      <c r="P49" s="14"/>
      <c r="Q49" s="56" t="s">
        <v>140</v>
      </c>
      <c r="R49" s="57" t="str">
        <f>INFO!B26</f>
        <v>ÁLVARO FLORIAM GEBRAIEL BELLAZ</v>
      </c>
      <c r="S49" s="58"/>
      <c r="T49" s="58"/>
    </row>
    <row r="50" spans="1:29" x14ac:dyDescent="0.25">
      <c r="E50" s="104"/>
      <c r="F50" s="104"/>
      <c r="G50" s="104"/>
      <c r="J50" s="87" t="s">
        <v>213</v>
      </c>
      <c r="K50" s="56" t="s">
        <v>141</v>
      </c>
      <c r="L50" s="59">
        <f>INFO!B21</f>
        <v>5069397510</v>
      </c>
      <c r="M50" s="58"/>
      <c r="N50" s="58"/>
      <c r="O50" s="14"/>
      <c r="P50" s="14"/>
      <c r="Q50" s="60" t="str">
        <f>INFO!B27</f>
        <v>SECRETÁRIO DE OBRAS</v>
      </c>
      <c r="R50" s="59"/>
      <c r="S50" s="58"/>
      <c r="T50" s="58"/>
    </row>
    <row r="51" spans="1:29" x14ac:dyDescent="0.25">
      <c r="J51" s="87" t="s">
        <v>213</v>
      </c>
      <c r="K51" s="56" t="s">
        <v>47</v>
      </c>
      <c r="L51" s="57" t="str">
        <f>INFO!B22</f>
        <v>28027230220334724</v>
      </c>
      <c r="M51" s="58"/>
      <c r="N51" s="58"/>
      <c r="O51" s="14"/>
      <c r="P51" s="14"/>
      <c r="Q51" s="56"/>
      <c r="R51" s="57"/>
      <c r="S51" s="58"/>
      <c r="T51" s="58"/>
    </row>
    <row r="52" spans="1:29" ht="27.75" customHeight="1" x14ac:dyDescent="0.25">
      <c r="C52" s="73"/>
      <c r="E52" s="74"/>
      <c r="F52" s="74"/>
      <c r="G52" s="74"/>
      <c r="J52" s="75" t="str">
        <f t="shared" ref="J52:J102" ca="1" si="0">IF($T$80=0,"","F")</f>
        <v/>
      </c>
      <c r="K52" s="338" t="s">
        <v>297</v>
      </c>
      <c r="L52" s="338"/>
      <c r="M52" s="338"/>
      <c r="N52" s="338"/>
      <c r="O52" s="338"/>
      <c r="P52" s="338"/>
      <c r="Q52" s="338"/>
      <c r="R52" s="339"/>
      <c r="S52" s="340" t="s">
        <v>75</v>
      </c>
      <c r="T52" s="341"/>
      <c r="X52"/>
      <c r="Y52"/>
      <c r="Z52"/>
      <c r="AA52"/>
      <c r="AB52"/>
      <c r="AC52"/>
    </row>
    <row r="53" spans="1:29" ht="24" customHeight="1" x14ac:dyDescent="0.25">
      <c r="A53" s="77"/>
      <c r="B53" s="78"/>
      <c r="C53" s="77"/>
      <c r="D53" s="77"/>
      <c r="E53" s="79"/>
      <c r="F53" s="79"/>
      <c r="G53" s="79"/>
      <c r="J53" s="75" t="str">
        <f t="shared" ca="1" si="0"/>
        <v/>
      </c>
      <c r="K53" s="76"/>
      <c r="L53" s="76"/>
      <c r="M53" s="76"/>
      <c r="N53" s="76"/>
      <c r="O53" s="76"/>
      <c r="P53" s="76"/>
      <c r="Q53" s="76"/>
      <c r="R53" s="80"/>
      <c r="S53" s="80"/>
      <c r="T53" s="80"/>
      <c r="X53"/>
      <c r="Y53"/>
      <c r="Z53"/>
      <c r="AA53"/>
      <c r="AB53"/>
      <c r="AC53"/>
    </row>
    <row r="54" spans="1:29" x14ac:dyDescent="0.25">
      <c r="A54" s="77"/>
      <c r="B54" s="78"/>
      <c r="C54" s="77"/>
      <c r="D54" s="77"/>
      <c r="E54" s="79"/>
      <c r="F54" s="79"/>
      <c r="G54" s="79"/>
      <c r="J54" s="75" t="str">
        <f t="shared" ca="1" si="0"/>
        <v/>
      </c>
      <c r="K54" s="351" t="str">
        <f>K3</f>
        <v>Nº OPERAÇÃO</v>
      </c>
      <c r="L54" s="352"/>
      <c r="M54" s="351" t="str">
        <f>M3</f>
        <v>Nº CONVÊNIO</v>
      </c>
      <c r="N54" s="352"/>
      <c r="O54" s="353" t="s">
        <v>204</v>
      </c>
      <c r="P54" s="353"/>
      <c r="Q54" s="353"/>
      <c r="R54" s="353"/>
      <c r="S54" s="353"/>
      <c r="T54" s="352"/>
      <c r="X54"/>
      <c r="Y54"/>
      <c r="Z54"/>
      <c r="AA54"/>
      <c r="AB54"/>
      <c r="AC54"/>
    </row>
    <row r="55" spans="1:29" x14ac:dyDescent="0.25">
      <c r="A55" s="77"/>
      <c r="B55" s="78"/>
      <c r="C55" s="77"/>
      <c r="D55" s="77"/>
      <c r="E55" s="79"/>
      <c r="F55" s="79"/>
      <c r="G55" s="79"/>
      <c r="J55" s="75" t="str">
        <f t="shared" ca="1" si="0"/>
        <v/>
      </c>
      <c r="K55" s="318" t="str">
        <f>K4</f>
        <v xml:space="preserve">  </v>
      </c>
      <c r="L55" s="319"/>
      <c r="M55" s="318" t="str">
        <f>M4</f>
        <v xml:space="preserve"> </v>
      </c>
      <c r="N55" s="319"/>
      <c r="O55" s="320" t="str">
        <f>O4</f>
        <v>PREFEITURA MUNICIPAL DE TIETE</v>
      </c>
      <c r="P55" s="321"/>
      <c r="Q55" s="321"/>
      <c r="R55" s="321"/>
      <c r="S55" s="321"/>
      <c r="T55" s="319"/>
    </row>
    <row r="56" spans="1:29" x14ac:dyDescent="0.25">
      <c r="A56" s="77"/>
      <c r="B56" s="78"/>
      <c r="C56" s="77"/>
      <c r="D56" s="77"/>
      <c r="E56" s="79"/>
      <c r="F56" s="79"/>
      <c r="G56" s="79"/>
      <c r="J56" s="75" t="str">
        <f t="shared" ca="1" si="0"/>
        <v/>
      </c>
      <c r="K56" s="81"/>
      <c r="L56" s="81"/>
      <c r="M56" s="81"/>
      <c r="N56" s="81"/>
      <c r="O56" s="81"/>
      <c r="P56" s="81"/>
      <c r="Q56" s="81"/>
      <c r="R56" s="81"/>
      <c r="S56" s="81"/>
      <c r="T56" s="81"/>
    </row>
    <row r="57" spans="1:29" x14ac:dyDescent="0.25">
      <c r="A57" s="77"/>
      <c r="B57" s="78"/>
      <c r="C57" s="77"/>
      <c r="D57" s="77"/>
      <c r="E57" s="79"/>
      <c r="F57" s="79"/>
      <c r="G57" s="79"/>
      <c r="J57" s="75" t="str">
        <f t="shared" ca="1" si="0"/>
        <v/>
      </c>
      <c r="K57" s="322" t="s">
        <v>205</v>
      </c>
      <c r="L57" s="323"/>
      <c r="M57" s="323"/>
      <c r="N57" s="323"/>
      <c r="O57" s="323"/>
      <c r="P57" s="323"/>
      <c r="Q57" s="323"/>
      <c r="R57" s="323"/>
      <c r="S57" s="323"/>
      <c r="T57" s="324"/>
    </row>
    <row r="58" spans="1:29" x14ac:dyDescent="0.25">
      <c r="A58" s="77"/>
      <c r="B58" s="78"/>
      <c r="C58" s="77"/>
      <c r="D58" s="77"/>
      <c r="E58" s="79"/>
      <c r="F58" s="79"/>
      <c r="G58" s="79"/>
      <c r="J58" s="75" t="str">
        <f t="shared" ca="1" si="0"/>
        <v/>
      </c>
      <c r="K58" s="82"/>
      <c r="L58" s="15"/>
      <c r="M58" s="15"/>
      <c r="N58" s="15"/>
      <c r="O58" s="15"/>
      <c r="P58" s="15"/>
      <c r="Q58" s="15"/>
      <c r="R58" s="15"/>
      <c r="S58" s="15"/>
      <c r="T58" s="83"/>
    </row>
    <row r="59" spans="1:29" ht="15" customHeight="1" x14ac:dyDescent="0.25">
      <c r="A59" s="77"/>
      <c r="B59" s="78"/>
      <c r="C59" s="77"/>
      <c r="D59" s="77"/>
      <c r="E59" s="79"/>
      <c r="F59" s="79"/>
      <c r="G59" s="79"/>
      <c r="J59" s="75" t="str">
        <f t="shared" ca="1" si="0"/>
        <v/>
      </c>
      <c r="K59" s="325" t="str">
        <f>K8</f>
        <v>REFORMA PARQUE ECOLÓGICO CORNÉLIO PIRES-ETAPA 01</v>
      </c>
      <c r="L59" s="326"/>
      <c r="M59" s="326"/>
      <c r="N59" s="326"/>
      <c r="O59" s="326"/>
      <c r="P59" s="326"/>
      <c r="Q59" s="326"/>
      <c r="R59" s="326"/>
      <c r="S59" s="326"/>
      <c r="T59" s="327"/>
    </row>
    <row r="60" spans="1:29" ht="21" customHeight="1" x14ac:dyDescent="0.25">
      <c r="A60" s="77"/>
      <c r="B60" s="78"/>
      <c r="C60" s="77"/>
      <c r="D60" s="77"/>
      <c r="E60" s="79"/>
      <c r="F60" s="79"/>
      <c r="G60" s="79"/>
      <c r="J60" s="75" t="str">
        <f t="shared" ca="1" si="0"/>
        <v/>
      </c>
      <c r="K60" s="84"/>
      <c r="L60" s="84"/>
      <c r="M60" s="84"/>
      <c r="N60" s="84"/>
      <c r="O60" s="84"/>
      <c r="P60" s="84"/>
      <c r="Q60" s="84"/>
      <c r="R60" s="84"/>
      <c r="S60" s="84"/>
      <c r="T60" s="84"/>
    </row>
    <row r="61" spans="1:29" ht="17.25" customHeight="1" x14ac:dyDescent="0.25">
      <c r="A61" s="77"/>
      <c r="B61" s="78"/>
      <c r="C61" s="77"/>
      <c r="D61" s="77"/>
      <c r="E61" s="79"/>
      <c r="F61" s="79"/>
      <c r="G61" s="79"/>
      <c r="J61" s="75" t="str">
        <f t="shared" ca="1" si="0"/>
        <v/>
      </c>
      <c r="K61" s="346" t="s">
        <v>14</v>
      </c>
      <c r="L61" s="346"/>
      <c r="M61" s="346"/>
      <c r="N61" s="346"/>
      <c r="O61" s="346"/>
      <c r="P61" s="346"/>
      <c r="Q61" s="346"/>
      <c r="R61" s="346"/>
      <c r="S61" s="347">
        <v>1</v>
      </c>
      <c r="T61" s="347"/>
    </row>
    <row r="62" spans="1:29" ht="17.25" customHeight="1" x14ac:dyDescent="0.25">
      <c r="A62" s="77"/>
      <c r="B62" s="78"/>
      <c r="C62" s="77"/>
      <c r="D62" s="77"/>
      <c r="E62" s="79"/>
      <c r="F62" s="79"/>
      <c r="G62" s="79"/>
      <c r="J62" s="75" t="str">
        <f t="shared" ca="1" si="0"/>
        <v/>
      </c>
      <c r="K62" s="348" t="s">
        <v>15</v>
      </c>
      <c r="L62" s="348"/>
      <c r="M62" s="348"/>
      <c r="N62" s="348"/>
      <c r="O62" s="348"/>
      <c r="P62" s="348"/>
      <c r="Q62" s="348"/>
      <c r="R62" s="348"/>
      <c r="S62" s="349">
        <f>INFO!$B$8</f>
        <v>0.05</v>
      </c>
      <c r="T62" s="349"/>
    </row>
    <row r="63" spans="1:29" x14ac:dyDescent="0.25">
      <c r="A63" s="77"/>
      <c r="B63" s="78"/>
      <c r="C63" s="77"/>
      <c r="D63" s="77"/>
      <c r="E63" s="79"/>
      <c r="F63" s="79"/>
      <c r="G63" s="79"/>
      <c r="J63" s="75" t="str">
        <f t="shared" ca="1" si="0"/>
        <v/>
      </c>
      <c r="K63" s="85"/>
      <c r="L63" s="85"/>
      <c r="M63" s="85"/>
      <c r="N63" s="85"/>
      <c r="O63" s="85"/>
      <c r="P63" s="85"/>
      <c r="Q63" s="85"/>
      <c r="R63" s="85"/>
      <c r="S63" s="85"/>
      <c r="T63" s="85"/>
    </row>
    <row r="64" spans="1:29" ht="21.75" customHeight="1" x14ac:dyDescent="0.25">
      <c r="A64" s="77"/>
      <c r="B64" s="78"/>
      <c r="C64" s="77"/>
      <c r="D64" s="77"/>
      <c r="E64" s="79"/>
      <c r="F64" s="79"/>
      <c r="G64" s="79"/>
      <c r="J64" s="75" t="str">
        <f t="shared" ca="1" si="0"/>
        <v/>
      </c>
      <c r="K64" s="14"/>
      <c r="L64" s="14"/>
      <c r="M64" s="14"/>
      <c r="N64" s="14"/>
      <c r="O64" s="14"/>
      <c r="P64" s="14"/>
      <c r="Q64" s="14"/>
      <c r="R64" s="14"/>
      <c r="S64" s="14"/>
      <c r="T64" s="14"/>
    </row>
    <row r="65" spans="1:51" ht="15.75" x14ac:dyDescent="0.25">
      <c r="A65" s="77"/>
      <c r="B65" s="78"/>
      <c r="C65" s="77"/>
      <c r="D65" s="77"/>
      <c r="E65" s="79"/>
      <c r="F65" s="79"/>
      <c r="G65" s="79"/>
      <c r="J65" s="75" t="str">
        <f t="shared" ca="1" si="0"/>
        <v/>
      </c>
      <c r="K65" s="350" t="s">
        <v>208</v>
      </c>
      <c r="L65" s="350"/>
      <c r="M65" s="350"/>
      <c r="N65" s="350"/>
      <c r="O65" s="350"/>
      <c r="P65" s="350"/>
      <c r="Q65" s="350"/>
      <c r="R65" s="350"/>
      <c r="S65" s="350"/>
      <c r="T65" s="350"/>
    </row>
    <row r="66" spans="1:51" x14ac:dyDescent="0.25">
      <c r="A66" s="77"/>
      <c r="B66" s="78"/>
      <c r="C66" s="77"/>
      <c r="D66" s="77"/>
      <c r="E66" s="79"/>
      <c r="F66" s="79"/>
      <c r="G66" s="79"/>
      <c r="J66" s="75" t="str">
        <f t="shared" ca="1" si="0"/>
        <v/>
      </c>
      <c r="K66" s="14"/>
      <c r="L66" s="14"/>
      <c r="M66" s="14"/>
      <c r="N66" s="14"/>
      <c r="O66" s="14"/>
      <c r="P66" s="14"/>
      <c r="Q66" s="14"/>
      <c r="R66" s="14"/>
      <c r="S66" s="14"/>
      <c r="T66" s="14"/>
      <c r="V66"/>
      <c r="AC66"/>
      <c r="AD66"/>
      <c r="AE66"/>
      <c r="AF66"/>
      <c r="AG66"/>
      <c r="AH66"/>
      <c r="AI66"/>
      <c r="AJ66"/>
      <c r="AK66"/>
      <c r="AL66"/>
      <c r="AM66"/>
      <c r="AN66"/>
      <c r="AO66"/>
      <c r="AP66"/>
      <c r="AQ66"/>
      <c r="AR66"/>
      <c r="AS66"/>
      <c r="AT66"/>
      <c r="AU66"/>
      <c r="AV66"/>
      <c r="AW66"/>
      <c r="AX66"/>
      <c r="AY66"/>
    </row>
    <row r="67" spans="1:51" x14ac:dyDescent="0.25">
      <c r="A67" s="77"/>
      <c r="B67" s="78"/>
      <c r="C67" s="77"/>
      <c r="D67" s="77"/>
      <c r="E67" s="79"/>
      <c r="F67" s="79"/>
      <c r="G67" s="79"/>
      <c r="J67" s="75" t="str">
        <f t="shared" ca="1" si="0"/>
        <v/>
      </c>
      <c r="K67" s="344" t="s">
        <v>17</v>
      </c>
      <c r="L67" s="344"/>
      <c r="M67" s="344"/>
      <c r="N67" s="344"/>
      <c r="O67" s="344"/>
      <c r="P67" s="344"/>
      <c r="Q67" s="344"/>
      <c r="R67" s="344"/>
      <c r="S67" s="344"/>
      <c r="T67" s="344"/>
      <c r="V67"/>
      <c r="AC67"/>
      <c r="AD67"/>
      <c r="AE67"/>
      <c r="AF67"/>
      <c r="AG67"/>
      <c r="AH67"/>
      <c r="AI67"/>
      <c r="AJ67"/>
      <c r="AK67"/>
      <c r="AL67"/>
      <c r="AM67"/>
      <c r="AN67"/>
      <c r="AO67"/>
      <c r="AP67"/>
      <c r="AQ67"/>
      <c r="AR67"/>
      <c r="AS67"/>
      <c r="AT67"/>
      <c r="AU67"/>
      <c r="AV67"/>
      <c r="AW67"/>
      <c r="AX67"/>
      <c r="AY67"/>
    </row>
    <row r="68" spans="1:51" ht="15" customHeight="1" x14ac:dyDescent="0.25">
      <c r="A68" s="77"/>
      <c r="B68" s="78"/>
      <c r="C68" s="77"/>
      <c r="D68" s="77"/>
      <c r="E68" s="79"/>
      <c r="F68" s="79"/>
      <c r="G68" s="79"/>
      <c r="J68" s="75" t="str">
        <f t="shared" ca="1" si="0"/>
        <v/>
      </c>
      <c r="K68" s="345" t="s">
        <v>209</v>
      </c>
      <c r="L68" s="345"/>
      <c r="M68" s="345"/>
      <c r="N68" s="345"/>
      <c r="O68" s="345"/>
      <c r="P68" s="345"/>
      <c r="Q68" s="345"/>
      <c r="R68" s="345"/>
      <c r="S68" s="345"/>
      <c r="T68" s="345"/>
      <c r="V68"/>
      <c r="AC68"/>
      <c r="AD68"/>
      <c r="AE68"/>
      <c r="AF68"/>
      <c r="AG68"/>
      <c r="AH68"/>
      <c r="AI68"/>
      <c r="AJ68"/>
      <c r="AK68"/>
      <c r="AL68"/>
      <c r="AM68"/>
      <c r="AN68"/>
      <c r="AO68"/>
      <c r="AP68"/>
      <c r="AQ68"/>
      <c r="AR68"/>
      <c r="AS68"/>
      <c r="AT68"/>
      <c r="AU68"/>
      <c r="AV68"/>
      <c r="AW68"/>
      <c r="AX68"/>
      <c r="AY68"/>
    </row>
    <row r="69" spans="1:51" ht="18.75" customHeight="1" x14ac:dyDescent="0.25">
      <c r="A69" s="77"/>
      <c r="B69" s="78"/>
      <c r="C69" s="77"/>
      <c r="D69" s="77"/>
      <c r="E69" s="79"/>
      <c r="F69" s="79"/>
      <c r="G69" s="79"/>
      <c r="J69" s="75" t="str">
        <f t="shared" ca="1" si="0"/>
        <v/>
      </c>
      <c r="K69" s="14"/>
      <c r="L69" s="14"/>
      <c r="M69" s="14"/>
      <c r="N69" s="14"/>
      <c r="O69" s="14"/>
      <c r="P69" s="14"/>
      <c r="Q69" s="14"/>
      <c r="R69" s="14"/>
      <c r="S69" s="14"/>
      <c r="T69" s="14"/>
      <c r="V69"/>
      <c r="AC69"/>
      <c r="AD69"/>
      <c r="AE69"/>
      <c r="AF69"/>
      <c r="AG69"/>
      <c r="AH69"/>
      <c r="AI69"/>
      <c r="AJ69"/>
      <c r="AK69"/>
      <c r="AL69"/>
      <c r="AM69"/>
      <c r="AN69"/>
      <c r="AO69"/>
      <c r="AP69"/>
      <c r="AQ69"/>
      <c r="AR69"/>
      <c r="AS69"/>
      <c r="AT69"/>
      <c r="AU69"/>
      <c r="AV69"/>
      <c r="AW69"/>
      <c r="AX69"/>
      <c r="AY69"/>
    </row>
    <row r="70" spans="1:51" x14ac:dyDescent="0.25">
      <c r="A70" s="77"/>
      <c r="B70" s="78"/>
      <c r="C70" s="77"/>
      <c r="D70" s="77"/>
      <c r="E70" s="79"/>
      <c r="F70" s="79"/>
      <c r="G70" s="79"/>
      <c r="J70" s="75" t="str">
        <f t="shared" ca="1" si="0"/>
        <v/>
      </c>
      <c r="K70" s="342" t="s">
        <v>19</v>
      </c>
      <c r="L70" s="342"/>
      <c r="M70" s="342"/>
      <c r="N70" s="342"/>
      <c r="O70" s="342"/>
      <c r="P70" s="342"/>
      <c r="Q70" s="342"/>
      <c r="R70" s="342"/>
      <c r="S70" s="342" t="s">
        <v>20</v>
      </c>
      <c r="T70" s="343" t="s">
        <v>21</v>
      </c>
      <c r="V70"/>
      <c r="W70" s="317" t="s">
        <v>202</v>
      </c>
      <c r="X70" s="317"/>
      <c r="Y70" s="317"/>
      <c r="Z70" s="316" t="s">
        <v>22</v>
      </c>
      <c r="AA70" s="316" t="s">
        <v>23</v>
      </c>
      <c r="AB70" s="316" t="s">
        <v>24</v>
      </c>
      <c r="AC70"/>
      <c r="AD70"/>
      <c r="AE70"/>
      <c r="AF70"/>
      <c r="AG70"/>
      <c r="AH70"/>
      <c r="AI70"/>
      <c r="AJ70"/>
      <c r="AK70"/>
      <c r="AL70"/>
      <c r="AM70"/>
      <c r="AN70"/>
      <c r="AO70"/>
      <c r="AP70"/>
      <c r="AQ70"/>
      <c r="AR70"/>
      <c r="AS70"/>
      <c r="AT70"/>
      <c r="AU70"/>
      <c r="AV70"/>
      <c r="AW70"/>
      <c r="AX70"/>
      <c r="AY70"/>
    </row>
    <row r="71" spans="1:51" x14ac:dyDescent="0.25">
      <c r="A71" s="77"/>
      <c r="B71" s="78"/>
      <c r="C71" s="77"/>
      <c r="D71" s="77"/>
      <c r="E71" s="79"/>
      <c r="F71" s="79"/>
      <c r="G71" s="79"/>
      <c r="J71" s="75" t="str">
        <f t="shared" ca="1" si="0"/>
        <v/>
      </c>
      <c r="K71" s="342"/>
      <c r="L71" s="342"/>
      <c r="M71" s="342"/>
      <c r="N71" s="342"/>
      <c r="O71" s="342"/>
      <c r="P71" s="342"/>
      <c r="Q71" s="342"/>
      <c r="R71" s="342"/>
      <c r="S71" s="342"/>
      <c r="T71" s="343"/>
      <c r="V71"/>
      <c r="W71" s="317"/>
      <c r="X71" s="317"/>
      <c r="Y71" s="317"/>
      <c r="Z71" s="316"/>
      <c r="AA71" s="316"/>
      <c r="AB71" s="316"/>
      <c r="AC71"/>
      <c r="AD71"/>
      <c r="AE71"/>
      <c r="AF71"/>
      <c r="AG71"/>
      <c r="AH71"/>
      <c r="AI71"/>
      <c r="AJ71"/>
      <c r="AK71"/>
      <c r="AL71"/>
      <c r="AM71"/>
      <c r="AN71"/>
      <c r="AO71"/>
      <c r="AP71"/>
      <c r="AQ71"/>
      <c r="AR71"/>
      <c r="AS71"/>
      <c r="AT71"/>
      <c r="AU71"/>
      <c r="AV71"/>
      <c r="AW71"/>
      <c r="AX71"/>
      <c r="AY71"/>
    </row>
    <row r="72" spans="1:51" ht="15.75" customHeight="1" x14ac:dyDescent="0.25">
      <c r="A72" s="77"/>
      <c r="B72" s="78"/>
      <c r="C72" s="77"/>
      <c r="D72" s="77"/>
      <c r="E72" s="79"/>
      <c r="F72" s="79"/>
      <c r="G72" s="79"/>
      <c r="J72" s="75" t="str">
        <f t="shared" ca="1" si="0"/>
        <v/>
      </c>
      <c r="K72" s="328" t="str">
        <f>IF($K$17=$A$113,"Encargos Sociais incidentes sobre a mão de obra","Administração Central")</f>
        <v>Administração Central</v>
      </c>
      <c r="L72" s="328"/>
      <c r="M72" s="328"/>
      <c r="N72" s="328"/>
      <c r="O72" s="328"/>
      <c r="P72" s="328"/>
      <c r="Q72" s="328"/>
      <c r="R72" s="328"/>
      <c r="S72" s="88" t="s">
        <v>25</v>
      </c>
      <c r="T72" s="55"/>
      <c r="V72"/>
      <c r="W72" s="317" t="s">
        <v>26</v>
      </c>
      <c r="X72" s="317"/>
      <c r="Y72" s="317"/>
      <c r="Z72" s="89" t="e">
        <f>VLOOKUP(CONCATENATE($K$68,"-",S72),$C$2:$G$135,3,FALSE)</f>
        <v>#N/A</v>
      </c>
      <c r="AA72" s="89" t="e">
        <f>VLOOKUP(CONCATENATE($K$68,"-",S72),$C$2:$G$135,4,FALSE)</f>
        <v>#N/A</v>
      </c>
      <c r="AB72" s="89" t="e">
        <f>VLOOKUP(CONCATENATE($K$68,"-",S72),$C$2:$G$135,5,FALSE)</f>
        <v>#N/A</v>
      </c>
      <c r="AC72"/>
      <c r="AD72"/>
      <c r="AE72"/>
      <c r="AF72"/>
      <c r="AG72"/>
      <c r="AH72"/>
      <c r="AI72"/>
      <c r="AJ72"/>
      <c r="AK72"/>
      <c r="AL72"/>
      <c r="AM72"/>
      <c r="AN72"/>
      <c r="AO72"/>
      <c r="AP72"/>
      <c r="AQ72"/>
      <c r="AR72"/>
      <c r="AS72"/>
      <c r="AT72"/>
      <c r="AU72"/>
      <c r="AV72"/>
      <c r="AW72"/>
      <c r="AX72"/>
      <c r="AY72"/>
    </row>
    <row r="73" spans="1:51" ht="15.75" customHeight="1" x14ac:dyDescent="0.25">
      <c r="A73" s="77"/>
      <c r="B73" s="78"/>
      <c r="C73" s="77"/>
      <c r="D73" s="77"/>
      <c r="E73" s="79"/>
      <c r="F73" s="79"/>
      <c r="G73" s="79"/>
      <c r="J73" s="75" t="str">
        <f t="shared" ca="1" si="0"/>
        <v/>
      </c>
      <c r="K73" s="328" t="str">
        <f>IF($K$17=$A$113,"Administração Central da empresa ou consultoria - overhead","Seguro e Garantia")</f>
        <v>Seguro e Garantia</v>
      </c>
      <c r="L73" s="328"/>
      <c r="M73" s="328"/>
      <c r="N73" s="328"/>
      <c r="O73" s="328"/>
      <c r="P73" s="328"/>
      <c r="Q73" s="328"/>
      <c r="R73" s="328"/>
      <c r="S73" s="88" t="s">
        <v>27</v>
      </c>
      <c r="T73" s="55"/>
      <c r="V73"/>
      <c r="W73" s="317" t="s">
        <v>26</v>
      </c>
      <c r="X73" s="317"/>
      <c r="Y73" s="317"/>
      <c r="Z73" s="89" t="e">
        <f t="shared" ref="Z73:Z76" si="1">VLOOKUP(CONCATENATE($K$68,"-",S73),$C$2:$G$135,3,FALSE)</f>
        <v>#N/A</v>
      </c>
      <c r="AA73" s="89" t="e">
        <f t="shared" ref="AA73:AA76" si="2">VLOOKUP(CONCATENATE($K$68,"-",S73),$C$2:$G$135,4,FALSE)</f>
        <v>#N/A</v>
      </c>
      <c r="AB73" s="89" t="e">
        <f t="shared" ref="AB73:AB76" si="3">VLOOKUP(CONCATENATE($K$68,"-",S73),$C$2:$G$135,5,FALSE)</f>
        <v>#N/A</v>
      </c>
      <c r="AC73"/>
      <c r="AD73"/>
      <c r="AE73"/>
      <c r="AF73"/>
      <c r="AG73"/>
      <c r="AH73"/>
      <c r="AI73"/>
      <c r="AJ73"/>
      <c r="AK73"/>
      <c r="AL73"/>
      <c r="AM73"/>
      <c r="AN73"/>
      <c r="AO73"/>
      <c r="AP73"/>
      <c r="AQ73"/>
      <c r="AR73"/>
      <c r="AS73"/>
      <c r="AT73"/>
      <c r="AU73"/>
      <c r="AV73"/>
      <c r="AW73"/>
      <c r="AX73"/>
      <c r="AY73"/>
    </row>
    <row r="74" spans="1:51" x14ac:dyDescent="0.25">
      <c r="A74" s="77"/>
      <c r="B74" s="78"/>
      <c r="C74" s="77"/>
      <c r="D74" s="77"/>
      <c r="E74" s="79"/>
      <c r="F74" s="79"/>
      <c r="G74" s="79"/>
      <c r="J74" s="75" t="str">
        <f t="shared" ca="1" si="0"/>
        <v/>
      </c>
      <c r="K74" s="328" t="str">
        <f>IF($K$17=$A$113,"","Risco")</f>
        <v>Risco</v>
      </c>
      <c r="L74" s="328"/>
      <c r="M74" s="328"/>
      <c r="N74" s="328"/>
      <c r="O74" s="328"/>
      <c r="P74" s="328"/>
      <c r="Q74" s="328"/>
      <c r="R74" s="328"/>
      <c r="S74" s="88" t="s">
        <v>28</v>
      </c>
      <c r="T74" s="55"/>
      <c r="V74"/>
      <c r="W74" s="317" t="s">
        <v>26</v>
      </c>
      <c r="X74" s="317"/>
      <c r="Y74" s="317"/>
      <c r="Z74" s="89" t="e">
        <f t="shared" si="1"/>
        <v>#N/A</v>
      </c>
      <c r="AA74" s="89" t="e">
        <f t="shared" si="2"/>
        <v>#N/A</v>
      </c>
      <c r="AB74" s="89" t="e">
        <f t="shared" si="3"/>
        <v>#N/A</v>
      </c>
      <c r="AC74"/>
      <c r="AD74"/>
      <c r="AE74"/>
      <c r="AF74"/>
      <c r="AG74"/>
      <c r="AH74"/>
      <c r="AI74"/>
      <c r="AJ74"/>
      <c r="AK74"/>
      <c r="AL74"/>
      <c r="AM74"/>
      <c r="AN74"/>
      <c r="AO74"/>
      <c r="AP74"/>
      <c r="AQ74"/>
      <c r="AR74"/>
      <c r="AS74"/>
      <c r="AT74"/>
      <c r="AU74"/>
      <c r="AV74"/>
      <c r="AW74"/>
      <c r="AX74"/>
      <c r="AY74"/>
    </row>
    <row r="75" spans="1:51" ht="15.75" customHeight="1" x14ac:dyDescent="0.25">
      <c r="A75" s="77"/>
      <c r="B75" s="78"/>
      <c r="C75" s="77"/>
      <c r="D75" s="77"/>
      <c r="E75" s="79"/>
      <c r="F75" s="79"/>
      <c r="G75" s="79"/>
      <c r="J75" s="75" t="str">
        <f t="shared" ca="1" si="0"/>
        <v/>
      </c>
      <c r="K75" s="328" t="str">
        <f>IF($K$17=$A$113,"","Despesas Financeiras")</f>
        <v>Despesas Financeiras</v>
      </c>
      <c r="L75" s="328"/>
      <c r="M75" s="328"/>
      <c r="N75" s="328"/>
      <c r="O75" s="328"/>
      <c r="P75" s="328"/>
      <c r="Q75" s="328"/>
      <c r="R75" s="328"/>
      <c r="S75" s="88" t="s">
        <v>29</v>
      </c>
      <c r="T75" s="55"/>
      <c r="V75"/>
      <c r="W75" s="317" t="s">
        <v>26</v>
      </c>
      <c r="X75" s="317"/>
      <c r="Y75" s="317"/>
      <c r="Z75" s="89" t="e">
        <f t="shared" si="1"/>
        <v>#N/A</v>
      </c>
      <c r="AA75" s="89" t="e">
        <f t="shared" si="2"/>
        <v>#N/A</v>
      </c>
      <c r="AB75" s="89" t="e">
        <f t="shared" si="3"/>
        <v>#N/A</v>
      </c>
      <c r="AC75"/>
      <c r="AD75"/>
      <c r="AE75"/>
      <c r="AF75"/>
      <c r="AG75"/>
      <c r="AH75"/>
      <c r="AI75"/>
      <c r="AJ75"/>
      <c r="AK75"/>
      <c r="AL75"/>
      <c r="AM75"/>
      <c r="AN75"/>
      <c r="AO75"/>
      <c r="AP75"/>
      <c r="AQ75"/>
      <c r="AR75"/>
      <c r="AS75"/>
      <c r="AT75"/>
      <c r="AU75"/>
      <c r="AV75"/>
      <c r="AW75"/>
      <c r="AX75"/>
      <c r="AY75"/>
    </row>
    <row r="76" spans="1:51" ht="15" customHeight="1" x14ac:dyDescent="0.25">
      <c r="A76" s="77"/>
      <c r="B76" s="78"/>
      <c r="C76" s="77"/>
      <c r="D76" s="77"/>
      <c r="E76" s="79"/>
      <c r="F76" s="79"/>
      <c r="G76" s="79"/>
      <c r="J76" s="75" t="str">
        <f t="shared" ca="1" si="0"/>
        <v/>
      </c>
      <c r="K76" s="328" t="str">
        <f>IF($K$17=$A$113,"Margem bruta da empresa de consultoria","Lucro")</f>
        <v>Lucro</v>
      </c>
      <c r="L76" s="328"/>
      <c r="M76" s="328"/>
      <c r="N76" s="328"/>
      <c r="O76" s="328"/>
      <c r="P76" s="328"/>
      <c r="Q76" s="328"/>
      <c r="R76" s="328"/>
      <c r="S76" s="88" t="s">
        <v>30</v>
      </c>
      <c r="T76" s="55"/>
      <c r="V76"/>
      <c r="W76" s="317" t="s">
        <v>26</v>
      </c>
      <c r="X76" s="317"/>
      <c r="Y76" s="317"/>
      <c r="Z76" s="89" t="e">
        <f t="shared" si="1"/>
        <v>#N/A</v>
      </c>
      <c r="AA76" s="89" t="e">
        <f t="shared" si="2"/>
        <v>#N/A</v>
      </c>
      <c r="AB76" s="89" t="e">
        <f t="shared" si="3"/>
        <v>#N/A</v>
      </c>
      <c r="AC76"/>
      <c r="AD76"/>
      <c r="AE76"/>
      <c r="AF76"/>
      <c r="AG76"/>
      <c r="AH76"/>
      <c r="AI76"/>
      <c r="AJ76"/>
      <c r="AK76"/>
      <c r="AL76"/>
      <c r="AM76"/>
      <c r="AN76"/>
      <c r="AO76"/>
      <c r="AP76"/>
      <c r="AQ76"/>
      <c r="AR76"/>
      <c r="AS76"/>
      <c r="AT76"/>
      <c r="AU76"/>
      <c r="AV76"/>
      <c r="AW76"/>
      <c r="AX76"/>
      <c r="AY76"/>
    </row>
    <row r="77" spans="1:51" ht="15" customHeight="1" x14ac:dyDescent="0.25">
      <c r="A77" s="77"/>
      <c r="B77" s="78"/>
      <c r="C77" s="77"/>
      <c r="D77" s="77"/>
      <c r="E77" s="79"/>
      <c r="F77" s="79"/>
      <c r="G77" s="79"/>
      <c r="J77" s="75" t="str">
        <f t="shared" ca="1" si="0"/>
        <v/>
      </c>
      <c r="K77" s="328" t="s">
        <v>31</v>
      </c>
      <c r="L77" s="328"/>
      <c r="M77" s="328"/>
      <c r="N77" s="328"/>
      <c r="O77" s="328"/>
      <c r="P77" s="328"/>
      <c r="Q77" s="328"/>
      <c r="R77" s="328"/>
      <c r="S77" s="88" t="s">
        <v>32</v>
      </c>
      <c r="T77" s="55"/>
      <c r="V77"/>
      <c r="W77" s="317" t="s">
        <v>26</v>
      </c>
      <c r="X77" s="317"/>
      <c r="Y77" s="317"/>
      <c r="Z77" s="90">
        <v>3.6499999999999998E-2</v>
      </c>
      <c r="AA77" s="90">
        <v>3.6499999999999998E-2</v>
      </c>
      <c r="AB77" s="90">
        <v>3.6499999999999998E-2</v>
      </c>
      <c r="AC77"/>
      <c r="AD77"/>
      <c r="AE77"/>
      <c r="AF77"/>
      <c r="AG77"/>
      <c r="AH77"/>
      <c r="AI77"/>
      <c r="AJ77"/>
      <c r="AK77"/>
      <c r="AL77"/>
      <c r="AM77"/>
      <c r="AN77"/>
      <c r="AO77"/>
      <c r="AP77"/>
      <c r="AQ77"/>
      <c r="AR77"/>
      <c r="AS77"/>
      <c r="AT77"/>
      <c r="AU77"/>
      <c r="AV77"/>
      <c r="AW77"/>
      <c r="AX77"/>
      <c r="AY77"/>
    </row>
    <row r="78" spans="1:51" ht="15.75" customHeight="1" x14ac:dyDescent="0.25">
      <c r="A78" s="77"/>
      <c r="B78" s="78"/>
      <c r="C78" s="77"/>
      <c r="D78" s="77"/>
      <c r="E78" s="79"/>
      <c r="F78" s="79"/>
      <c r="G78" s="79"/>
      <c r="J78" s="75" t="str">
        <f t="shared" ca="1" si="0"/>
        <v/>
      </c>
      <c r="K78" s="328" t="s">
        <v>33</v>
      </c>
      <c r="L78" s="328"/>
      <c r="M78" s="328"/>
      <c r="N78" s="328"/>
      <c r="O78" s="328"/>
      <c r="P78" s="328"/>
      <c r="Q78" s="328"/>
      <c r="R78" s="328"/>
      <c r="S78" s="88" t="s">
        <v>34</v>
      </c>
      <c r="T78" s="91">
        <f ca="1">IF(AND($K68&lt;&gt;$A$113,COUNTA(OFFSET(T71,1,0,6))&gt;0),$S$11*$S$10,0)</f>
        <v>0</v>
      </c>
      <c r="V78"/>
      <c r="W78" s="317" t="s">
        <v>26</v>
      </c>
      <c r="X78" s="317"/>
      <c r="Y78" s="317"/>
      <c r="Z78" s="90">
        <v>0</v>
      </c>
      <c r="AA78" s="90">
        <v>2.5000000000000001E-2</v>
      </c>
      <c r="AB78" s="90">
        <v>0.05</v>
      </c>
      <c r="AC78"/>
      <c r="AD78"/>
      <c r="AE78"/>
      <c r="AF78"/>
      <c r="AG78"/>
      <c r="AH78"/>
      <c r="AI78"/>
      <c r="AJ78"/>
      <c r="AK78"/>
      <c r="AL78"/>
      <c r="AM78"/>
      <c r="AN78"/>
      <c r="AO78"/>
      <c r="AP78"/>
      <c r="AQ78"/>
      <c r="AR78"/>
      <c r="AS78"/>
      <c r="AT78"/>
      <c r="AU78"/>
      <c r="AV78"/>
      <c r="AW78"/>
      <c r="AX78"/>
      <c r="AY78"/>
    </row>
    <row r="79" spans="1:51" ht="15.75" customHeight="1" x14ac:dyDescent="0.25">
      <c r="A79" s="77"/>
      <c r="B79" s="78"/>
      <c r="C79" s="77"/>
      <c r="D79" s="77"/>
      <c r="E79" s="79"/>
      <c r="F79" s="79"/>
      <c r="G79" s="79"/>
      <c r="J79" s="75" t="str">
        <f t="shared" ca="1" si="0"/>
        <v/>
      </c>
      <c r="K79" s="328" t="s">
        <v>35</v>
      </c>
      <c r="L79" s="328"/>
      <c r="M79" s="328"/>
      <c r="N79" s="328"/>
      <c r="O79" s="328"/>
      <c r="P79" s="328"/>
      <c r="Q79" s="328"/>
      <c r="R79" s="328"/>
      <c r="S79" s="88" t="s">
        <v>36</v>
      </c>
      <c r="T79" s="91">
        <f ca="1">IF($C$1&lt;&gt;"DESONERADO",0,IF(AND($K68&lt;&gt;$A$113,COUNTA(OFFSET(T71,1,0,6))&gt;0),4.5%,0%))</f>
        <v>0</v>
      </c>
      <c r="V79"/>
      <c r="W79" s="317" t="s">
        <v>26</v>
      </c>
      <c r="X79" s="317"/>
      <c r="Y79" s="317"/>
      <c r="Z79" s="92">
        <v>0</v>
      </c>
      <c r="AA79" s="92">
        <v>4.4999999999999998E-2</v>
      </c>
      <c r="AB79" s="92">
        <v>4.4999999999999998E-2</v>
      </c>
      <c r="AC79"/>
      <c r="AD79"/>
      <c r="AE79"/>
      <c r="AF79"/>
      <c r="AG79"/>
      <c r="AH79"/>
      <c r="AI79"/>
      <c r="AJ79"/>
      <c r="AK79"/>
      <c r="AL79"/>
      <c r="AM79"/>
      <c r="AN79"/>
      <c r="AO79"/>
      <c r="AP79"/>
      <c r="AQ79"/>
      <c r="AR79"/>
      <c r="AS79"/>
      <c r="AT79"/>
      <c r="AU79"/>
      <c r="AV79"/>
      <c r="AW79"/>
      <c r="AX79"/>
      <c r="AY79"/>
    </row>
    <row r="80" spans="1:51" ht="15.75" customHeight="1" x14ac:dyDescent="0.25">
      <c r="A80" s="77"/>
      <c r="B80" s="78"/>
      <c r="C80" s="77"/>
      <c r="D80" s="77"/>
      <c r="E80" s="79"/>
      <c r="F80" s="79"/>
      <c r="G80" s="79"/>
      <c r="J80" s="75" t="str">
        <f t="shared" ca="1" si="0"/>
        <v/>
      </c>
      <c r="K80" s="328" t="s">
        <v>210</v>
      </c>
      <c r="L80" s="328"/>
      <c r="M80" s="328"/>
      <c r="N80" s="328"/>
      <c r="O80" s="328"/>
      <c r="P80" s="328"/>
      <c r="Q80" s="328"/>
      <c r="R80" s="328"/>
      <c r="S80" s="88" t="s">
        <v>37</v>
      </c>
      <c r="T80" s="91">
        <f ca="1">IF($K68=$A$113,0,ROUND((((1+T72+T73+T74)*(1+T75)*(1+T76)/(1-(T77+T78)))-1),4))</f>
        <v>0</v>
      </c>
      <c r="V80"/>
      <c r="W80" s="311" t="e">
        <f ca="1">IF(OR($K$17=$A$113,$K$17=$A$113,AND(T80&gt;Z80,T80&lt;=AB80)),"OK","FORA DO INTERVALO")</f>
        <v>#N/A</v>
      </c>
      <c r="X80" s="311"/>
      <c r="Y80" s="311"/>
      <c r="Z80" s="89" t="e">
        <f>IF($K68=$A$112,0,VLOOKUP(CONCATENATE($K68,"-",$S80),$C$2:$G$136,3,FALSE))</f>
        <v>#N/A</v>
      </c>
      <c r="AA80" s="89" t="e">
        <f>IF($K68=$A$112,0,VLOOKUP(CONCATENATE($K68,"-",$S80),$C$2:$G$136,4,FALSE))</f>
        <v>#N/A</v>
      </c>
      <c r="AB80" s="89" t="e">
        <f>IF($K68=$A$112,0,VLOOKUP(CONCATENATE($K68,"-",$S80),$C$2:$G$136,5,FALSE))</f>
        <v>#N/A</v>
      </c>
      <c r="AC80"/>
      <c r="AD80"/>
      <c r="AE80"/>
      <c r="AF80"/>
      <c r="AG80"/>
      <c r="AH80"/>
      <c r="AI80"/>
      <c r="AJ80"/>
      <c r="AK80"/>
      <c r="AL80"/>
      <c r="AM80"/>
      <c r="AN80"/>
      <c r="AO80"/>
      <c r="AP80"/>
      <c r="AQ80"/>
      <c r="AR80"/>
      <c r="AS80"/>
      <c r="AT80"/>
      <c r="AU80"/>
      <c r="AV80"/>
      <c r="AW80"/>
      <c r="AX80"/>
      <c r="AY80"/>
    </row>
    <row r="81" spans="1:51" ht="15" customHeight="1" x14ac:dyDescent="0.25">
      <c r="A81" s="77"/>
      <c r="B81" s="78"/>
      <c r="C81" s="77"/>
      <c r="D81" s="77"/>
      <c r="E81" s="79"/>
      <c r="F81" s="79"/>
      <c r="G81" s="79"/>
      <c r="J81" s="75" t="str">
        <f t="shared" ca="1" si="0"/>
        <v/>
      </c>
      <c r="K81" s="354" t="s">
        <v>214</v>
      </c>
      <c r="L81" s="354"/>
      <c r="M81" s="354"/>
      <c r="N81" s="354"/>
      <c r="O81" s="354"/>
      <c r="P81" s="354"/>
      <c r="Q81" s="354"/>
      <c r="R81" s="354"/>
      <c r="S81" s="93" t="s">
        <v>215</v>
      </c>
      <c r="T81" s="94">
        <f ca="1">IF($K68=$A$113,0,ROUND((((1+T72+T73+T74)*(1+T75)*(1+T76)/(1-(T77+T78+T79)))-1),4))</f>
        <v>0</v>
      </c>
      <c r="V81"/>
      <c r="AC81"/>
      <c r="AD81"/>
      <c r="AE81"/>
      <c r="AF81"/>
      <c r="AG81"/>
      <c r="AH81"/>
      <c r="AI81"/>
      <c r="AJ81"/>
      <c r="AK81"/>
      <c r="AL81"/>
      <c r="AM81"/>
      <c r="AN81"/>
      <c r="AO81"/>
      <c r="AP81"/>
      <c r="AQ81"/>
      <c r="AR81"/>
      <c r="AS81"/>
      <c r="AT81"/>
      <c r="AU81"/>
      <c r="AV81"/>
      <c r="AW81"/>
      <c r="AX81"/>
      <c r="AY81"/>
    </row>
    <row r="82" spans="1:51" x14ac:dyDescent="0.25">
      <c r="A82" s="77"/>
      <c r="B82" s="78"/>
      <c r="C82" s="77"/>
      <c r="D82" s="77"/>
      <c r="E82" s="79"/>
      <c r="F82" s="79"/>
      <c r="G82" s="79"/>
      <c r="J82" s="75" t="str">
        <f t="shared" ca="1" si="0"/>
        <v/>
      </c>
      <c r="K82" s="14"/>
      <c r="L82" s="14"/>
      <c r="M82" s="14"/>
      <c r="N82" s="14"/>
      <c r="O82" s="14"/>
      <c r="P82" s="14"/>
      <c r="Q82" s="14"/>
      <c r="R82" s="14"/>
      <c r="S82" s="14"/>
      <c r="T82" s="14"/>
      <c r="V82"/>
      <c r="W82"/>
      <c r="X82"/>
      <c r="Y82"/>
      <c r="Z82"/>
      <c r="AA82"/>
      <c r="AB82"/>
      <c r="AC82"/>
      <c r="AD82"/>
      <c r="AE82"/>
      <c r="AF82"/>
      <c r="AG82"/>
      <c r="AH82"/>
      <c r="AI82"/>
      <c r="AJ82"/>
      <c r="AK82"/>
      <c r="AL82"/>
      <c r="AM82"/>
      <c r="AN82"/>
      <c r="AO82"/>
      <c r="AP82"/>
      <c r="AQ82"/>
      <c r="AR82"/>
      <c r="AS82"/>
      <c r="AT82"/>
      <c r="AU82"/>
      <c r="AV82"/>
      <c r="AW82"/>
      <c r="AX82"/>
      <c r="AY82"/>
    </row>
    <row r="83" spans="1:51" ht="15.75" x14ac:dyDescent="0.25">
      <c r="A83" s="77"/>
      <c r="B83" s="78"/>
      <c r="C83" s="77"/>
      <c r="D83" s="77"/>
      <c r="E83" s="79"/>
      <c r="F83" s="79"/>
      <c r="G83" s="79"/>
      <c r="J83" s="75" t="str">
        <f t="shared" ca="1" si="0"/>
        <v/>
      </c>
      <c r="K83" s="95"/>
      <c r="L83" s="333"/>
      <c r="M83" s="333"/>
      <c r="N83" s="333"/>
      <c r="O83" s="333"/>
      <c r="P83" s="333"/>
      <c r="Q83" s="333"/>
      <c r="R83" s="333"/>
      <c r="S83" s="333"/>
      <c r="T83" s="333"/>
    </row>
    <row r="84" spans="1:51" x14ac:dyDescent="0.25">
      <c r="A84" s="77"/>
      <c r="B84" s="78"/>
      <c r="C84" s="77"/>
      <c r="D84" s="77"/>
      <c r="E84" s="79"/>
      <c r="F84" s="79"/>
      <c r="G84" s="79"/>
      <c r="J84" s="75" t="str">
        <f t="shared" ca="1" si="0"/>
        <v/>
      </c>
      <c r="K84" s="14"/>
      <c r="L84" s="14"/>
      <c r="M84" s="14"/>
      <c r="N84" s="14"/>
      <c r="O84" s="14"/>
      <c r="P84" s="14"/>
      <c r="Q84" s="14"/>
      <c r="R84" s="14"/>
      <c r="S84" s="14"/>
      <c r="T84" s="14"/>
    </row>
    <row r="85" spans="1:51" x14ac:dyDescent="0.25">
      <c r="A85" s="77"/>
      <c r="B85" s="78"/>
      <c r="C85" s="77"/>
      <c r="D85" s="77"/>
      <c r="E85" s="79"/>
      <c r="F85" s="79"/>
      <c r="G85" s="79"/>
      <c r="J85" s="75" t="str">
        <f t="shared" ca="1" si="0"/>
        <v/>
      </c>
      <c r="K85" s="334" t="s">
        <v>38</v>
      </c>
      <c r="L85" s="334"/>
      <c r="M85" s="334"/>
      <c r="N85" s="334"/>
      <c r="O85" s="334"/>
      <c r="P85" s="334"/>
      <c r="Q85" s="334"/>
      <c r="R85" s="334"/>
      <c r="S85" s="334"/>
      <c r="T85" s="334"/>
    </row>
    <row r="86" spans="1:51" ht="15.75" x14ac:dyDescent="0.25">
      <c r="A86" s="77"/>
      <c r="B86" s="78"/>
      <c r="C86" s="77"/>
      <c r="D86" s="77"/>
      <c r="E86" s="79"/>
      <c r="F86" s="79"/>
      <c r="G86" s="79"/>
      <c r="J86" s="75" t="str">
        <f t="shared" ca="1" si="0"/>
        <v/>
      </c>
      <c r="K86" s="96"/>
      <c r="L86" s="96"/>
      <c r="M86" s="96"/>
      <c r="N86" s="335" t="s">
        <v>39</v>
      </c>
      <c r="O86" s="336" t="str">
        <f>IF($K68=$A$113,"(1+K1+K2)*(1+K3)","(1+AC + S + R + G)*(1 + DF)*(1+L)")</f>
        <v>(1+AC + S + R + G)*(1 + DF)*(1+L)</v>
      </c>
      <c r="P86" s="336"/>
      <c r="Q86" s="336"/>
      <c r="R86" s="337" t="s">
        <v>40</v>
      </c>
      <c r="S86" s="96"/>
      <c r="T86" s="96"/>
    </row>
    <row r="87" spans="1:51" ht="15" customHeight="1" x14ac:dyDescent="0.25">
      <c r="A87" s="77"/>
      <c r="B87" s="78"/>
      <c r="C87" s="77"/>
      <c r="D87" s="77"/>
      <c r="E87" s="79"/>
      <c r="F87" s="79"/>
      <c r="G87" s="79"/>
      <c r="J87" s="75" t="str">
        <f t="shared" ca="1" si="0"/>
        <v/>
      </c>
      <c r="K87" s="96"/>
      <c r="L87" s="96"/>
      <c r="M87" s="96"/>
      <c r="N87" s="335"/>
      <c r="O87" s="314" t="s">
        <v>41</v>
      </c>
      <c r="P87" s="314"/>
      <c r="Q87" s="314"/>
      <c r="R87" s="337"/>
      <c r="S87" s="96"/>
      <c r="T87" s="96"/>
    </row>
    <row r="88" spans="1:51" x14ac:dyDescent="0.25">
      <c r="A88" s="77"/>
      <c r="B88" s="78"/>
      <c r="C88" s="77"/>
      <c r="D88" s="77"/>
      <c r="E88" s="79"/>
      <c r="F88" s="79"/>
      <c r="G88" s="79"/>
      <c r="J88" s="75" t="str">
        <f t="shared" ca="1" si="0"/>
        <v/>
      </c>
      <c r="K88" s="97"/>
      <c r="L88" s="97"/>
      <c r="M88" s="97"/>
      <c r="N88" s="97"/>
      <c r="O88" s="97"/>
      <c r="P88" s="97"/>
      <c r="Q88" s="97"/>
      <c r="R88" s="97"/>
      <c r="S88" s="97"/>
      <c r="T88" s="97"/>
      <c r="W88" s="98"/>
    </row>
    <row r="89" spans="1:51" ht="39.75" customHeight="1" x14ac:dyDescent="0.25">
      <c r="A89" s="77"/>
      <c r="B89" s="78"/>
      <c r="C89" s="77"/>
      <c r="D89" s="77"/>
      <c r="E89" s="99"/>
      <c r="F89" s="99"/>
      <c r="G89" s="99"/>
      <c r="J89" s="75" t="str">
        <f t="shared" ca="1" si="0"/>
        <v/>
      </c>
      <c r="K89" s="315" t="str">
        <f>CONCATENATE("Declaro para os devidos fins que, conforme legislação tributária municipal, a base de cálculo deste tipo de obra corresponde à ",$S$10*100,"%, com a respectiva alíquota de ",$S$11*100,"%.")</f>
        <v>Declaro para os devidos fins que, conforme legislação tributária municipal, a base de cálculo deste tipo de obra corresponde à 100%, com a respectiva alíquota de 5%.</v>
      </c>
      <c r="L89" s="315"/>
      <c r="M89" s="315"/>
      <c r="N89" s="315"/>
      <c r="O89" s="315"/>
      <c r="P89" s="315"/>
      <c r="Q89" s="315"/>
      <c r="R89" s="315"/>
      <c r="S89" s="315"/>
      <c r="T89" s="315"/>
    </row>
    <row r="90" spans="1:51" x14ac:dyDescent="0.25">
      <c r="A90" s="77"/>
      <c r="B90" s="78"/>
      <c r="C90" s="77"/>
      <c r="D90" s="77"/>
      <c r="E90" s="99"/>
      <c r="F90" s="99"/>
      <c r="G90" s="99"/>
      <c r="J90" s="75" t="str">
        <f t="shared" ca="1" si="0"/>
        <v/>
      </c>
      <c r="K90" s="100"/>
      <c r="L90" s="100"/>
      <c r="M90" s="100"/>
      <c r="N90" s="100"/>
      <c r="O90" s="100"/>
      <c r="P90" s="100"/>
      <c r="Q90" s="100"/>
      <c r="R90" s="100"/>
      <c r="S90" s="100"/>
      <c r="T90" s="100"/>
    </row>
    <row r="91" spans="1:51" ht="36" customHeight="1" x14ac:dyDescent="0.25">
      <c r="A91" s="77"/>
      <c r="B91" s="78"/>
      <c r="C91" s="77"/>
      <c r="D91" s="77"/>
      <c r="E91" s="99"/>
      <c r="F91" s="99"/>
      <c r="G91" s="99"/>
      <c r="J91" s="75" t="str">
        <f t="shared" ca="1" si="0"/>
        <v/>
      </c>
      <c r="K91" s="315" t="str">
        <f>CONCATENATE("Declaro para os devidos fins que o regime de Contribuição Previdenciária sobre a Receita Bruta adotado para elaboração do orçamento foi ",IF(C1="NÃO DESONERADO","SEM desoneração","COM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L91" s="315"/>
      <c r="M91" s="315"/>
      <c r="N91" s="315"/>
      <c r="O91" s="315"/>
      <c r="P91" s="315"/>
      <c r="Q91" s="315"/>
      <c r="R91" s="315"/>
      <c r="S91" s="315"/>
      <c r="T91" s="315"/>
    </row>
    <row r="92" spans="1:51" x14ac:dyDescent="0.25">
      <c r="A92" s="77"/>
      <c r="B92" s="78"/>
      <c r="C92" s="77"/>
      <c r="D92" s="77"/>
      <c r="E92" s="99"/>
      <c r="F92" s="99"/>
      <c r="G92" s="99"/>
      <c r="J92" s="75" t="str">
        <f t="shared" ca="1" si="0"/>
        <v/>
      </c>
      <c r="K92" s="14"/>
      <c r="L92" s="14"/>
      <c r="M92" s="14"/>
      <c r="N92" s="14"/>
      <c r="O92" s="14"/>
      <c r="P92" s="14"/>
      <c r="Q92" s="14"/>
      <c r="R92" s="14"/>
      <c r="S92" s="14"/>
      <c r="T92" s="14"/>
    </row>
    <row r="93" spans="1:51" ht="48.75" customHeight="1" x14ac:dyDescent="0.25">
      <c r="A93" s="77"/>
      <c r="B93" s="78"/>
      <c r="C93" s="77"/>
      <c r="D93" s="77"/>
      <c r="E93" s="99"/>
      <c r="F93" s="99"/>
      <c r="G93" s="99"/>
      <c r="J93" s="75" t="str">
        <f t="shared" ca="1" si="0"/>
        <v/>
      </c>
      <c r="K93" s="14" t="s">
        <v>42</v>
      </c>
      <c r="L93" s="14"/>
      <c r="M93" s="14"/>
      <c r="N93" s="14"/>
      <c r="O93" s="14"/>
      <c r="P93" s="14"/>
      <c r="Q93" s="14"/>
      <c r="R93" s="14"/>
      <c r="S93" s="14"/>
      <c r="T93" s="14"/>
    </row>
    <row r="94" spans="1:51" ht="67.5" customHeight="1" x14ac:dyDescent="0.25">
      <c r="A94" s="77"/>
      <c r="B94" s="78"/>
      <c r="C94" s="77"/>
      <c r="D94" s="77"/>
      <c r="E94" s="99"/>
      <c r="F94" s="99"/>
      <c r="G94" s="99"/>
      <c r="J94" s="75" t="str">
        <f t="shared" ca="1" si="0"/>
        <v/>
      </c>
      <c r="K94" s="331"/>
      <c r="L94" s="331"/>
      <c r="M94" s="331"/>
      <c r="N94" s="331"/>
      <c r="O94" s="331"/>
      <c r="P94" s="331"/>
      <c r="Q94" s="331"/>
      <c r="R94" s="331"/>
      <c r="S94" s="331"/>
      <c r="T94" s="331"/>
    </row>
    <row r="95" spans="1:51" x14ac:dyDescent="0.25">
      <c r="A95" s="77"/>
      <c r="B95" s="78"/>
      <c r="C95" s="77"/>
      <c r="D95" s="77"/>
      <c r="E95" s="99"/>
      <c r="F95" s="99"/>
      <c r="G95" s="99"/>
      <c r="J95" s="75" t="str">
        <f t="shared" ca="1" si="0"/>
        <v/>
      </c>
      <c r="K95" s="14"/>
      <c r="L95" s="14"/>
      <c r="M95" s="14"/>
      <c r="N95" s="14"/>
      <c r="O95" s="14"/>
      <c r="P95" s="14"/>
      <c r="Q95" s="14"/>
      <c r="R95" s="14"/>
      <c r="S95" s="14"/>
      <c r="T95" s="14"/>
    </row>
    <row r="96" spans="1:51" x14ac:dyDescent="0.25">
      <c r="A96" s="77"/>
      <c r="B96" s="78"/>
      <c r="C96" s="77"/>
      <c r="D96" s="77"/>
      <c r="E96" s="99"/>
      <c r="F96" s="79"/>
      <c r="G96" s="99"/>
      <c r="J96" s="75" t="str">
        <f t="shared" ca="1" si="0"/>
        <v/>
      </c>
      <c r="K96" s="329" t="str">
        <f>K45</f>
        <v>TIETE/SP</v>
      </c>
      <c r="L96" s="329"/>
      <c r="M96" s="329"/>
      <c r="N96" s="329"/>
      <c r="O96" s="14"/>
      <c r="P96" s="14"/>
      <c r="Q96" s="330">
        <f ca="1">Q45</f>
        <v>44792</v>
      </c>
      <c r="R96" s="330"/>
      <c r="S96" s="330"/>
      <c r="T96" s="330"/>
    </row>
    <row r="97" spans="1:20" ht="55.5" customHeight="1" x14ac:dyDescent="0.25">
      <c r="A97" s="77"/>
      <c r="B97" s="78"/>
      <c r="C97" s="77"/>
      <c r="D97" s="77"/>
      <c r="E97" s="99"/>
      <c r="F97" s="99"/>
      <c r="G97" s="99"/>
      <c r="J97" s="75" t="str">
        <f t="shared" ca="1" si="0"/>
        <v/>
      </c>
      <c r="K97" s="312" t="s">
        <v>43</v>
      </c>
      <c r="L97" s="312"/>
      <c r="M97" s="312"/>
      <c r="N97" s="312"/>
      <c r="O97" s="14"/>
      <c r="P97" s="101"/>
      <c r="Q97" s="102" t="s">
        <v>44</v>
      </c>
      <c r="R97" s="103"/>
      <c r="S97" s="103"/>
      <c r="T97" s="103"/>
    </row>
    <row r="98" spans="1:20" x14ac:dyDescent="0.25">
      <c r="A98" s="77"/>
      <c r="B98" s="78"/>
      <c r="C98" s="77"/>
      <c r="D98" s="77"/>
      <c r="E98" s="99"/>
      <c r="F98" s="99"/>
      <c r="G98" s="99"/>
      <c r="J98" s="75" t="str">
        <f t="shared" ca="1" si="0"/>
        <v/>
      </c>
      <c r="K98" s="54"/>
      <c r="L98" s="54"/>
      <c r="M98" s="54"/>
      <c r="N98" s="54"/>
      <c r="O98" s="14"/>
      <c r="P98" s="14"/>
      <c r="Q98" s="14"/>
      <c r="R98" s="14"/>
      <c r="S98" s="14"/>
      <c r="T98" s="14"/>
    </row>
    <row r="99" spans="1:20" x14ac:dyDescent="0.25">
      <c r="A99" s="77"/>
      <c r="B99" s="78"/>
      <c r="C99" s="77"/>
      <c r="D99" s="77"/>
      <c r="E99" s="99"/>
      <c r="F99" s="79"/>
      <c r="G99" s="99"/>
      <c r="J99" s="75" t="str">
        <f t="shared" ca="1" si="0"/>
        <v/>
      </c>
      <c r="K99" s="313" t="s">
        <v>207</v>
      </c>
      <c r="L99" s="313"/>
      <c r="M99" s="313"/>
      <c r="N99" s="313"/>
      <c r="O99" s="14"/>
      <c r="P99" s="14"/>
      <c r="Q99" s="313" t="s">
        <v>225</v>
      </c>
      <c r="R99" s="313"/>
      <c r="S99" s="313"/>
      <c r="T99" s="313"/>
    </row>
    <row r="100" spans="1:20" x14ac:dyDescent="0.25">
      <c r="A100" s="77"/>
      <c r="B100" s="78"/>
      <c r="C100" s="77"/>
      <c r="D100" s="77"/>
      <c r="E100" s="99"/>
      <c r="F100" s="99"/>
      <c r="G100" s="99"/>
      <c r="J100" s="75" t="str">
        <f t="shared" ca="1" si="0"/>
        <v/>
      </c>
      <c r="K100" s="56" t="s">
        <v>140</v>
      </c>
      <c r="L100" s="57" t="str">
        <f>L49</f>
        <v>ANTONIO CARLOS FARINA JUNIOR</v>
      </c>
      <c r="M100" s="58"/>
      <c r="N100" s="58"/>
      <c r="O100" s="14"/>
      <c r="P100" s="14"/>
      <c r="Q100" s="56" t="s">
        <v>140</v>
      </c>
      <c r="R100" s="57" t="str">
        <f>R49</f>
        <v>ÁLVARO FLORIAM GEBRAIEL BELLAZ</v>
      </c>
      <c r="S100" s="58"/>
      <c r="T100" s="58"/>
    </row>
    <row r="101" spans="1:20" x14ac:dyDescent="0.25">
      <c r="E101" s="104"/>
      <c r="F101" s="104"/>
      <c r="G101" s="104"/>
      <c r="J101" s="75" t="str">
        <f t="shared" ca="1" si="0"/>
        <v/>
      </c>
      <c r="K101" s="56" t="s">
        <v>141</v>
      </c>
      <c r="L101" s="57">
        <f>L50</f>
        <v>5069397510</v>
      </c>
      <c r="M101" s="58"/>
      <c r="N101" s="58"/>
      <c r="O101" s="14"/>
      <c r="P101" s="14"/>
      <c r="Q101" s="60" t="str">
        <f>Q50</f>
        <v>SECRETÁRIO DE OBRAS</v>
      </c>
      <c r="R101" s="59"/>
      <c r="S101" s="58"/>
      <c r="T101" s="58"/>
    </row>
    <row r="102" spans="1:20" x14ac:dyDescent="0.25">
      <c r="J102" s="75" t="str">
        <f t="shared" ca="1" si="0"/>
        <v/>
      </c>
      <c r="K102" s="56" t="s">
        <v>47</v>
      </c>
      <c r="L102" s="57" t="str">
        <f>L51</f>
        <v>28027230220334724</v>
      </c>
      <c r="M102" s="58"/>
      <c r="N102" s="58"/>
      <c r="O102" s="14"/>
      <c r="P102" s="14"/>
      <c r="Q102" s="56"/>
      <c r="R102" s="57"/>
      <c r="S102" s="58"/>
      <c r="T102" s="58"/>
    </row>
    <row r="103" spans="1:20" x14ac:dyDescent="0.25">
      <c r="K103" s="105"/>
      <c r="L103" s="106"/>
      <c r="M103" s="107"/>
      <c r="N103" s="107"/>
      <c r="O103" s="108"/>
      <c r="P103" s="14"/>
      <c r="Q103" s="109"/>
      <c r="R103" s="14"/>
      <c r="S103" s="14"/>
      <c r="T103" s="14"/>
    </row>
    <row r="105" spans="1:20" x14ac:dyDescent="0.25">
      <c r="A105" s="110" t="s">
        <v>209</v>
      </c>
    </row>
    <row r="106" spans="1:20" x14ac:dyDescent="0.25">
      <c r="A106" s="110" t="s">
        <v>18</v>
      </c>
    </row>
    <row r="107" spans="1:20" x14ac:dyDescent="0.25">
      <c r="A107" s="110" t="s">
        <v>151</v>
      </c>
    </row>
    <row r="108" spans="1:20" x14ac:dyDescent="0.25">
      <c r="A108" s="110" t="s">
        <v>158</v>
      </c>
    </row>
    <row r="109" spans="1:20" x14ac:dyDescent="0.25">
      <c r="A109" s="110" t="s">
        <v>165</v>
      </c>
    </row>
    <row r="110" spans="1:20" x14ac:dyDescent="0.25">
      <c r="A110" s="110" t="s">
        <v>172</v>
      </c>
    </row>
    <row r="111" spans="1:20" x14ac:dyDescent="0.25">
      <c r="A111" s="110" t="s">
        <v>179</v>
      </c>
    </row>
    <row r="112" spans="1:20" x14ac:dyDescent="0.25">
      <c r="A112" s="110" t="s">
        <v>186</v>
      </c>
    </row>
    <row r="113" spans="1:1" x14ac:dyDescent="0.25">
      <c r="A113" s="110" t="s">
        <v>193</v>
      </c>
    </row>
  </sheetData>
  <sheetProtection algorithmName="SHA-512" hashValue="3Sq8EnS566emlkAw+Zthq/G/Gp5YnaPe/tDY4CtHBHwqXTt4B6yILOGqFvVQwdeXq2WqG9guzCL5izhNXR6DDg==" saltValue="ejx+zWGnu32uppwKiZ+GkA==" spinCount="100000" sheet="1" objects="1" scenarios="1"/>
  <autoFilter ref="J8:T102">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115">
    <mergeCell ref="J8:J12"/>
    <mergeCell ref="W72:Y72"/>
    <mergeCell ref="W73:Y73"/>
    <mergeCell ref="K97:N97"/>
    <mergeCell ref="K99:N99"/>
    <mergeCell ref="Q99:T99"/>
    <mergeCell ref="W74:Y74"/>
    <mergeCell ref="W75:Y75"/>
    <mergeCell ref="W76:Y76"/>
    <mergeCell ref="W77:Y77"/>
    <mergeCell ref="W78:Y78"/>
    <mergeCell ref="W79:Y79"/>
    <mergeCell ref="K89:T89"/>
    <mergeCell ref="K91:T91"/>
    <mergeCell ref="K94:T94"/>
    <mergeCell ref="K96:N96"/>
    <mergeCell ref="Q96:T96"/>
    <mergeCell ref="K85:T85"/>
    <mergeCell ref="N86:N87"/>
    <mergeCell ref="O86:Q86"/>
    <mergeCell ref="R86:R87"/>
    <mergeCell ref="O87:Q87"/>
    <mergeCell ref="K77:R77"/>
    <mergeCell ref="K78:R78"/>
    <mergeCell ref="AB19:AB20"/>
    <mergeCell ref="K79:R79"/>
    <mergeCell ref="K80:R80"/>
    <mergeCell ref="L83:T83"/>
    <mergeCell ref="K72:R72"/>
    <mergeCell ref="K73:R73"/>
    <mergeCell ref="K74:R74"/>
    <mergeCell ref="K75:R75"/>
    <mergeCell ref="K76:R76"/>
    <mergeCell ref="S52:T52"/>
    <mergeCell ref="K54:L54"/>
    <mergeCell ref="M54:N54"/>
    <mergeCell ref="O54:T54"/>
    <mergeCell ref="K67:T67"/>
    <mergeCell ref="K68:T68"/>
    <mergeCell ref="K70:R71"/>
    <mergeCell ref="S70:S71"/>
    <mergeCell ref="T70:T71"/>
    <mergeCell ref="K61:R61"/>
    <mergeCell ref="S61:T61"/>
    <mergeCell ref="K62:R62"/>
    <mergeCell ref="S62:T62"/>
    <mergeCell ref="K65:T65"/>
    <mergeCell ref="K81:R81"/>
    <mergeCell ref="K52:R52"/>
    <mergeCell ref="AA70:AA71"/>
    <mergeCell ref="AB70:AB71"/>
    <mergeCell ref="S1:T1"/>
    <mergeCell ref="S19:S20"/>
    <mergeCell ref="T19:T20"/>
    <mergeCell ref="K16:T16"/>
    <mergeCell ref="K17:T17"/>
    <mergeCell ref="K19:R20"/>
    <mergeCell ref="K10:R10"/>
    <mergeCell ref="S10:T10"/>
    <mergeCell ref="K11:R11"/>
    <mergeCell ref="S11:T11"/>
    <mergeCell ref="K14:T14"/>
    <mergeCell ref="K3:L3"/>
    <mergeCell ref="M3:N3"/>
    <mergeCell ref="O3:T3"/>
    <mergeCell ref="K4:L4"/>
    <mergeCell ref="M4:N4"/>
    <mergeCell ref="O4:T4"/>
    <mergeCell ref="K6:T6"/>
    <mergeCell ref="K8:T8"/>
    <mergeCell ref="K1:R1"/>
    <mergeCell ref="AA19:AA20"/>
    <mergeCell ref="K26:R26"/>
    <mergeCell ref="K45:N45"/>
    <mergeCell ref="Q45:T45"/>
    <mergeCell ref="K21:R21"/>
    <mergeCell ref="K22:R22"/>
    <mergeCell ref="K23:R23"/>
    <mergeCell ref="K24:R24"/>
    <mergeCell ref="K38:T38"/>
    <mergeCell ref="K25:R25"/>
    <mergeCell ref="K43:T43"/>
    <mergeCell ref="K27:R27"/>
    <mergeCell ref="K28:R28"/>
    <mergeCell ref="K30:R30"/>
    <mergeCell ref="K29:R29"/>
    <mergeCell ref="L32:T32"/>
    <mergeCell ref="K34:T34"/>
    <mergeCell ref="N35:N36"/>
    <mergeCell ref="O35:Q35"/>
    <mergeCell ref="R35:R36"/>
    <mergeCell ref="W80:Y80"/>
    <mergeCell ref="K46:N46"/>
    <mergeCell ref="K48:N48"/>
    <mergeCell ref="O36:Q36"/>
    <mergeCell ref="K40:T40"/>
    <mergeCell ref="Z19:Z20"/>
    <mergeCell ref="W19:Y20"/>
    <mergeCell ref="W26:Y26"/>
    <mergeCell ref="W27:Y27"/>
    <mergeCell ref="W28:Y28"/>
    <mergeCell ref="W29:Y29"/>
    <mergeCell ref="W21:Y21"/>
    <mergeCell ref="W22:Y22"/>
    <mergeCell ref="W23:Y23"/>
    <mergeCell ref="W24:Y24"/>
    <mergeCell ref="W25:Y25"/>
    <mergeCell ref="K55:L55"/>
    <mergeCell ref="M55:N55"/>
    <mergeCell ref="O55:T55"/>
    <mergeCell ref="K57:T57"/>
    <mergeCell ref="K59:T59"/>
    <mergeCell ref="Q48:T48"/>
    <mergeCell ref="W70:Y71"/>
    <mergeCell ref="Z70:Z71"/>
  </mergeCells>
  <conditionalFormatting sqref="K30:T30">
    <cfRule type="expression" dxfId="678" priority="5" stopIfTrue="1">
      <formula>$C$1="NÃO DESONERADO"</formula>
    </cfRule>
  </conditionalFormatting>
  <conditionalFormatting sqref="K81:T81">
    <cfRule type="expression" dxfId="677" priority="1" stopIfTrue="1">
      <formula>$C$1="NÃO DESONERADO"</formula>
    </cfRule>
  </conditionalFormatting>
  <dataValidations count="1">
    <dataValidation type="list" allowBlank="1" showInputMessage="1" showErrorMessage="1" sqref="K17:T17 K68:T68">
      <formula1>$A$105:$A$113</formula1>
    </dataValidation>
  </dataValidations>
  <printOptions horizontalCentered="1"/>
  <pageMargins left="0.70866141732283472" right="0.70866141732283472" top="0.74803149606299213" bottom="0.74803149606299213" header="0.31496062992125984" footer="0.31496062992125984"/>
  <pageSetup paperSize="9" scale="73" fitToHeight="0" orientation="portrait" r:id="rId1"/>
  <headerFooter>
    <oddFooter>&amp;R&amp;P / &amp;N</oddFooter>
  </headerFooter>
  <rowBreaks count="1" manualBreakCount="1">
    <brk id="51" min="10" max="1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 filterMode="1"/>
  <dimension ref="A1:P1565"/>
  <sheetViews>
    <sheetView showOutlineSymbols="0" showWhiteSpace="0" view="pageBreakPreview" zoomScaleNormal="100" zoomScaleSheetLayoutView="100" workbookViewId="0">
      <pane ySplit="12" topLeftCell="A195" activePane="bottomLeft" state="frozen"/>
      <selection pane="bottomLeft" activeCell="E101" sqref="E101"/>
    </sheetView>
  </sheetViews>
  <sheetFormatPr defaultRowHeight="14.25" x14ac:dyDescent="0.2"/>
  <cols>
    <col min="1" max="1" width="10.625" customWidth="1"/>
    <col min="2" max="2" width="7.625" customWidth="1"/>
    <col min="3" max="3" width="10" bestFit="1" customWidth="1"/>
    <col min="4" max="4" width="11" customWidth="1"/>
    <col min="5" max="5" width="57" customWidth="1"/>
    <col min="6" max="6" width="4.5" bestFit="1" customWidth="1"/>
    <col min="7" max="9" width="11.25" customWidth="1"/>
    <col min="10" max="10" width="13.875" customWidth="1"/>
    <col min="11" max="11" width="11.25" customWidth="1"/>
    <col min="12" max="12" width="10" style="171" bestFit="1" customWidth="1"/>
  </cols>
  <sheetData>
    <row r="1" spans="1:15" s="6" customFormat="1" ht="12.75" x14ac:dyDescent="0.2">
      <c r="B1" s="8"/>
      <c r="C1" s="9"/>
      <c r="D1" s="9"/>
      <c r="E1" s="155"/>
      <c r="F1" s="9"/>
      <c r="G1" s="9"/>
      <c r="H1" s="358" t="s">
        <v>48</v>
      </c>
      <c r="I1" s="156" t="s">
        <v>49</v>
      </c>
      <c r="J1" s="359" t="s">
        <v>53</v>
      </c>
      <c r="K1" s="359"/>
      <c r="L1" s="157"/>
      <c r="M1" s="3"/>
      <c r="N1" s="4"/>
    </row>
    <row r="2" spans="1:15" s="6" customFormat="1" ht="12.75" x14ac:dyDescent="0.2">
      <c r="B2" s="8"/>
      <c r="C2" s="9"/>
      <c r="D2" s="9"/>
      <c r="E2" s="155"/>
      <c r="F2" s="9"/>
      <c r="G2" s="9"/>
      <c r="H2" s="358"/>
      <c r="I2" s="156" t="s">
        <v>50</v>
      </c>
      <c r="J2" s="360" t="str">
        <f>INFO!$B$17</f>
        <v>REVISÃO 01</v>
      </c>
      <c r="K2" s="360"/>
      <c r="L2" s="157"/>
      <c r="M2" s="3"/>
      <c r="N2" s="4"/>
    </row>
    <row r="3" spans="1:15" s="6" customFormat="1" ht="12.75" x14ac:dyDescent="0.2">
      <c r="B3" s="8"/>
      <c r="C3" s="9"/>
      <c r="D3" s="9"/>
      <c r="E3" s="155"/>
      <c r="F3" s="9"/>
      <c r="G3" s="9"/>
      <c r="H3" s="358"/>
      <c r="I3" s="158" t="s">
        <v>118</v>
      </c>
      <c r="J3" s="361">
        <f ca="1">INFO!B23</f>
        <v>44792</v>
      </c>
      <c r="K3" s="361"/>
      <c r="L3" s="157"/>
      <c r="M3" s="3"/>
      <c r="N3" s="4"/>
    </row>
    <row r="4" spans="1:15" s="6" customFormat="1" ht="12.75" x14ac:dyDescent="0.2">
      <c r="B4" s="8"/>
      <c r="C4" s="9"/>
      <c r="D4" s="9"/>
      <c r="E4" s="155"/>
      <c r="F4" s="9"/>
      <c r="G4" s="9"/>
      <c r="H4" s="159"/>
      <c r="I4" s="160"/>
      <c r="J4" s="160"/>
      <c r="K4" s="160"/>
      <c r="L4" s="157"/>
      <c r="M4" s="3"/>
      <c r="N4" s="4"/>
    </row>
    <row r="5" spans="1:15" s="6" customFormat="1" ht="15.75" x14ac:dyDescent="0.2">
      <c r="B5" s="9"/>
      <c r="C5" s="163" t="str">
        <f>INFO!$B$2</f>
        <v>PREFEITURA MUNICIPAL DE TIETE</v>
      </c>
      <c r="D5" s="9"/>
      <c r="F5" s="222"/>
      <c r="G5" s="222" t="s">
        <v>55</v>
      </c>
      <c r="H5" s="362" t="s">
        <v>51</v>
      </c>
      <c r="I5" s="158" t="str">
        <f>INFO!A30</f>
        <v>CDHU</v>
      </c>
      <c r="J5" s="161" t="str">
        <f>INFO!$B$13</f>
        <v>NÃO DESONERADO</v>
      </c>
      <c r="K5" s="162" t="str">
        <f>INFO!B30</f>
        <v>05/2022</v>
      </c>
      <c r="L5" s="157"/>
      <c r="M5" s="3"/>
      <c r="N5" s="4"/>
    </row>
    <row r="6" spans="1:15" s="6" customFormat="1" ht="12.75" x14ac:dyDescent="0.2">
      <c r="A6" s="355" t="s">
        <v>211</v>
      </c>
      <c r="C6" s="251" t="str">
        <f>INFO!$B$7</f>
        <v>SECRETARIA DE DESENVOLVIMENTO REGIONAL</v>
      </c>
      <c r="D6" s="9"/>
      <c r="E6" s="193"/>
      <c r="F6" s="193"/>
      <c r="G6" s="167" t="str">
        <f>INFO!$B$11</f>
        <v>REFORMA PARQUE ECOLÓGICO CORNÉLIO PIRES-ETAPA 01</v>
      </c>
      <c r="H6" s="362"/>
      <c r="I6" s="158" t="str">
        <f>INFO!A31</f>
        <v>SINAPI</v>
      </c>
      <c r="J6" s="161" t="str">
        <f>INFO!$B$13</f>
        <v>NÃO DESONERADO</v>
      </c>
      <c r="K6" s="162" t="str">
        <f>INFO!B31</f>
        <v>05/2022</v>
      </c>
      <c r="L6" s="157"/>
      <c r="M6" s="3"/>
      <c r="N6" s="4"/>
    </row>
    <row r="7" spans="1:15" s="6" customFormat="1" ht="12.75" x14ac:dyDescent="0.2">
      <c r="A7" s="355"/>
      <c r="B7" s="9"/>
      <c r="C7" s="193"/>
      <c r="D7" s="193"/>
      <c r="E7" s="193"/>
      <c r="F7" s="193"/>
      <c r="G7" s="167" t="str">
        <f>INFO!$B$12</f>
        <v>ESTR. MUN. ABÍLIO BERTOLA, TIETÊ - SP, 18530-000</v>
      </c>
      <c r="H7" s="362"/>
      <c r="I7" s="158" t="str">
        <f>INFO!A32</f>
        <v>SIURB</v>
      </c>
      <c r="J7" s="161" t="str">
        <f>INFO!$B$13</f>
        <v>NÃO DESONERADO</v>
      </c>
      <c r="K7" s="162" t="str">
        <f>INFO!B32</f>
        <v>01/2022</v>
      </c>
      <c r="L7" s="157"/>
      <c r="M7" s="3"/>
      <c r="N7" s="4"/>
    </row>
    <row r="8" spans="1:15" s="6" customFormat="1" ht="12.75" x14ac:dyDescent="0.2">
      <c r="A8" s="355"/>
      <c r="B8" s="9"/>
      <c r="C8" s="9"/>
      <c r="D8" s="9"/>
      <c r="E8" s="9"/>
      <c r="F8" s="9"/>
      <c r="G8" s="255" t="str">
        <f>INFO!B15</f>
        <v xml:space="preserve"> </v>
      </c>
      <c r="H8" s="164" t="s">
        <v>52</v>
      </c>
      <c r="I8" s="165">
        <f ca="1">BDI!T30</f>
        <v>0.22470000000000001</v>
      </c>
      <c r="J8" s="9"/>
      <c r="K8" s="166"/>
      <c r="L8" s="157"/>
      <c r="M8" s="3"/>
      <c r="N8" s="4"/>
    </row>
    <row r="9" spans="1:15" s="6" customFormat="1" x14ac:dyDescent="0.2">
      <c r="A9" s="355"/>
      <c r="B9" s="9"/>
      <c r="C9" s="9"/>
      <c r="D9" s="9"/>
      <c r="E9" s="9"/>
      <c r="F9" s="9"/>
      <c r="G9" s="254" t="str">
        <f>INFO!B4</f>
        <v xml:space="preserve"> </v>
      </c>
      <c r="H9" s="164" t="s">
        <v>54</v>
      </c>
      <c r="I9" s="165">
        <f ca="1">BDI!T81</f>
        <v>0</v>
      </c>
      <c r="J9" s="2"/>
      <c r="K9" s="166"/>
      <c r="L9" s="157"/>
      <c r="M9" s="3"/>
      <c r="N9" s="4"/>
    </row>
    <row r="10" spans="1:15" s="6" customFormat="1" x14ac:dyDescent="0.2">
      <c r="A10" s="355"/>
      <c r="B10" s="167"/>
      <c r="C10" s="168"/>
      <c r="D10" s="168"/>
      <c r="E10" s="168"/>
      <c r="F10" s="168"/>
      <c r="G10" s="10"/>
      <c r="H10" s="10"/>
      <c r="I10" s="169"/>
      <c r="J10" s="2"/>
      <c r="K10" s="166"/>
      <c r="L10" s="157"/>
      <c r="M10" s="3"/>
      <c r="N10" s="4"/>
    </row>
    <row r="11" spans="1:15" s="6" customFormat="1" x14ac:dyDescent="0.2">
      <c r="A11" s="86" t="s">
        <v>212</v>
      </c>
      <c r="B11" s="8"/>
      <c r="C11" s="10"/>
      <c r="D11" s="10"/>
      <c r="E11" s="170"/>
      <c r="F11" s="10"/>
      <c r="G11" s="10"/>
      <c r="H11" s="10"/>
      <c r="I11" s="9"/>
      <c r="J11" s="9"/>
      <c r="K11" s="9"/>
      <c r="L11" s="171"/>
      <c r="M11" s="3"/>
      <c r="O11" s="4"/>
    </row>
    <row r="12" spans="1:15" x14ac:dyDescent="0.2">
      <c r="A12" s="172" t="str">
        <f>IF(B12&lt;&gt;0,"F","")</f>
        <v>F</v>
      </c>
      <c r="B12" s="173" t="s">
        <v>4</v>
      </c>
      <c r="C12" s="173" t="s">
        <v>6</v>
      </c>
      <c r="D12" s="173" t="s">
        <v>5</v>
      </c>
      <c r="E12" s="173" t="s">
        <v>7</v>
      </c>
      <c r="F12" s="173" t="s">
        <v>2</v>
      </c>
      <c r="G12" s="173" t="s">
        <v>8</v>
      </c>
      <c r="H12" s="173" t="s">
        <v>9</v>
      </c>
      <c r="I12" s="173" t="s">
        <v>10</v>
      </c>
      <c r="J12" s="173" t="s">
        <v>11</v>
      </c>
      <c r="K12" s="173" t="s">
        <v>12</v>
      </c>
      <c r="L12" s="174" t="s">
        <v>119</v>
      </c>
    </row>
    <row r="13" spans="1:15" x14ac:dyDescent="0.2">
      <c r="A13" s="172" t="str">
        <f t="shared" ref="A13:A76" si="0">IF(B13&lt;&gt;0,"F","")</f>
        <v>F</v>
      </c>
      <c r="B13" s="186" t="s">
        <v>302</v>
      </c>
      <c r="C13" s="187"/>
      <c r="D13" s="187"/>
      <c r="E13" s="187" t="s">
        <v>303</v>
      </c>
      <c r="F13" s="187"/>
      <c r="G13" s="188"/>
      <c r="H13" s="189"/>
      <c r="I13" s="189"/>
      <c r="J13" s="190">
        <v>54699.6</v>
      </c>
      <c r="K13" s="191">
        <v>4.2054323681610946E-2</v>
      </c>
      <c r="L13" s="174" t="str">
        <f t="shared" ref="L13:L76" si="1">IF(I13=0,"T","I")</f>
        <v>T</v>
      </c>
    </row>
    <row r="14" spans="1:15" x14ac:dyDescent="0.2">
      <c r="A14" s="172" t="str">
        <f t="shared" si="0"/>
        <v>F</v>
      </c>
      <c r="B14" s="186" t="s">
        <v>304</v>
      </c>
      <c r="C14" s="187"/>
      <c r="D14" s="187"/>
      <c r="E14" s="187" t="s">
        <v>305</v>
      </c>
      <c r="F14" s="187"/>
      <c r="G14" s="188"/>
      <c r="H14" s="189"/>
      <c r="I14" s="189"/>
      <c r="J14" s="190">
        <v>3159.93</v>
      </c>
      <c r="K14" s="191">
        <v>2.4294276197857549E-3</v>
      </c>
      <c r="L14" s="174" t="str">
        <f t="shared" si="1"/>
        <v>T</v>
      </c>
    </row>
    <row r="15" spans="1:15" x14ac:dyDescent="0.2">
      <c r="A15" s="172" t="str">
        <f t="shared" si="0"/>
        <v>F</v>
      </c>
      <c r="B15" s="186" t="s">
        <v>306</v>
      </c>
      <c r="C15" s="187" t="s">
        <v>307</v>
      </c>
      <c r="D15" s="187" t="s">
        <v>56</v>
      </c>
      <c r="E15" s="187" t="s">
        <v>308</v>
      </c>
      <c r="F15" s="187" t="s">
        <v>309</v>
      </c>
      <c r="G15" s="188">
        <v>3</v>
      </c>
      <c r="H15" s="189">
        <v>860.06</v>
      </c>
      <c r="I15" s="189">
        <v>1053.31</v>
      </c>
      <c r="J15" s="190">
        <v>3159.93</v>
      </c>
      <c r="K15" s="191">
        <v>2.4294276197857549E-3</v>
      </c>
      <c r="L15" s="174" t="str">
        <f t="shared" si="1"/>
        <v>I</v>
      </c>
    </row>
    <row r="16" spans="1:15" x14ac:dyDescent="0.2">
      <c r="A16" s="172" t="str">
        <f t="shared" si="0"/>
        <v>F</v>
      </c>
      <c r="B16" s="186" t="s">
        <v>310</v>
      </c>
      <c r="C16" s="187"/>
      <c r="D16" s="187"/>
      <c r="E16" s="187" t="s">
        <v>311</v>
      </c>
      <c r="F16" s="187"/>
      <c r="G16" s="188"/>
      <c r="H16" s="189"/>
      <c r="I16" s="189"/>
      <c r="J16" s="190">
        <v>5120.58</v>
      </c>
      <c r="K16" s="191">
        <v>3.9368209046790727E-3</v>
      </c>
      <c r="L16" s="174" t="str">
        <f t="shared" si="1"/>
        <v>T</v>
      </c>
    </row>
    <row r="17" spans="1:12" ht="25.5" x14ac:dyDescent="0.2">
      <c r="A17" s="172" t="str">
        <f t="shared" si="0"/>
        <v>F</v>
      </c>
      <c r="B17" s="186" t="s">
        <v>312</v>
      </c>
      <c r="C17" s="187" t="s">
        <v>313</v>
      </c>
      <c r="D17" s="187" t="s">
        <v>56</v>
      </c>
      <c r="E17" s="187" t="s">
        <v>314</v>
      </c>
      <c r="F17" s="187" t="s">
        <v>315</v>
      </c>
      <c r="G17" s="188">
        <v>6</v>
      </c>
      <c r="H17" s="189">
        <v>696.85</v>
      </c>
      <c r="I17" s="189">
        <v>853.43</v>
      </c>
      <c r="J17" s="190">
        <v>5120.58</v>
      </c>
      <c r="K17" s="191">
        <v>3.9368209046790727E-3</v>
      </c>
      <c r="L17" s="174" t="str">
        <f t="shared" si="1"/>
        <v>I</v>
      </c>
    </row>
    <row r="18" spans="1:12" x14ac:dyDescent="0.2">
      <c r="A18" s="172" t="str">
        <f t="shared" si="0"/>
        <v>F</v>
      </c>
      <c r="B18" s="186" t="s">
        <v>316</v>
      </c>
      <c r="C18" s="187"/>
      <c r="D18" s="187"/>
      <c r="E18" s="187" t="s">
        <v>317</v>
      </c>
      <c r="F18" s="187"/>
      <c r="G18" s="188"/>
      <c r="H18" s="189"/>
      <c r="I18" s="189"/>
      <c r="J18" s="190">
        <v>30343.59</v>
      </c>
      <c r="K18" s="191">
        <v>2.3328857167549549E-2</v>
      </c>
      <c r="L18" s="174" t="str">
        <f t="shared" si="1"/>
        <v>T</v>
      </c>
    </row>
    <row r="19" spans="1:12" x14ac:dyDescent="0.2">
      <c r="A19" s="172" t="str">
        <f t="shared" si="0"/>
        <v>F</v>
      </c>
      <c r="B19" s="186" t="s">
        <v>318</v>
      </c>
      <c r="C19" s="187" t="s">
        <v>319</v>
      </c>
      <c r="D19" s="187" t="s">
        <v>56</v>
      </c>
      <c r="E19" s="187" t="s">
        <v>320</v>
      </c>
      <c r="F19" s="187" t="s">
        <v>2</v>
      </c>
      <c r="G19" s="188">
        <v>3</v>
      </c>
      <c r="H19" s="189">
        <v>3125.59</v>
      </c>
      <c r="I19" s="189">
        <v>3827.91</v>
      </c>
      <c r="J19" s="190">
        <v>11483.73</v>
      </c>
      <c r="K19" s="191">
        <v>8.8289585022966553E-3</v>
      </c>
      <c r="L19" s="174" t="str">
        <f t="shared" si="1"/>
        <v>I</v>
      </c>
    </row>
    <row r="20" spans="1:12" x14ac:dyDescent="0.2">
      <c r="A20" s="172" t="str">
        <f t="shared" si="0"/>
        <v>F</v>
      </c>
      <c r="B20" s="186" t="s">
        <v>321</v>
      </c>
      <c r="C20" s="187" t="s">
        <v>322</v>
      </c>
      <c r="D20" s="187" t="s">
        <v>56</v>
      </c>
      <c r="E20" s="187" t="s">
        <v>323</v>
      </c>
      <c r="F20" s="187" t="s">
        <v>2</v>
      </c>
      <c r="G20" s="188">
        <v>4</v>
      </c>
      <c r="H20" s="189">
        <v>2292.3000000000002</v>
      </c>
      <c r="I20" s="189">
        <v>2807.37</v>
      </c>
      <c r="J20" s="190">
        <v>11229.48</v>
      </c>
      <c r="K20" s="191">
        <v>8.6334851936061049E-3</v>
      </c>
      <c r="L20" s="174" t="str">
        <f t="shared" si="1"/>
        <v>I</v>
      </c>
    </row>
    <row r="21" spans="1:12" x14ac:dyDescent="0.2">
      <c r="A21" s="172" t="str">
        <f t="shared" si="0"/>
        <v>F</v>
      </c>
      <c r="B21" s="186" t="s">
        <v>324</v>
      </c>
      <c r="C21" s="187" t="s">
        <v>325</v>
      </c>
      <c r="D21" s="187" t="s">
        <v>56</v>
      </c>
      <c r="E21" s="187" t="s">
        <v>326</v>
      </c>
      <c r="F21" s="187" t="s">
        <v>2</v>
      </c>
      <c r="G21" s="188">
        <v>3</v>
      </c>
      <c r="H21" s="189">
        <v>1092.75</v>
      </c>
      <c r="I21" s="189">
        <v>1338.29</v>
      </c>
      <c r="J21" s="190">
        <v>4014.87</v>
      </c>
      <c r="K21" s="191">
        <v>3.0867253603241952E-3</v>
      </c>
      <c r="L21" s="174" t="str">
        <f t="shared" si="1"/>
        <v>I</v>
      </c>
    </row>
    <row r="22" spans="1:12" x14ac:dyDescent="0.2">
      <c r="A22" s="172" t="str">
        <f t="shared" si="0"/>
        <v>F</v>
      </c>
      <c r="B22" s="186" t="s">
        <v>327</v>
      </c>
      <c r="C22" s="187" t="s">
        <v>328</v>
      </c>
      <c r="D22" s="187" t="s">
        <v>56</v>
      </c>
      <c r="E22" s="187" t="s">
        <v>329</v>
      </c>
      <c r="F22" s="187" t="s">
        <v>2</v>
      </c>
      <c r="G22" s="188">
        <v>3</v>
      </c>
      <c r="H22" s="189">
        <v>984.06</v>
      </c>
      <c r="I22" s="189">
        <v>1205.17</v>
      </c>
      <c r="J22" s="190">
        <v>3615.51</v>
      </c>
      <c r="K22" s="191">
        <v>2.7796881113225911E-3</v>
      </c>
      <c r="L22" s="174" t="str">
        <f t="shared" si="1"/>
        <v>I</v>
      </c>
    </row>
    <row r="23" spans="1:12" x14ac:dyDescent="0.2">
      <c r="A23" s="172" t="str">
        <f t="shared" si="0"/>
        <v>F</v>
      </c>
      <c r="B23" s="186" t="s">
        <v>330</v>
      </c>
      <c r="C23" s="187"/>
      <c r="D23" s="187"/>
      <c r="E23" s="187" t="s">
        <v>331</v>
      </c>
      <c r="F23" s="187"/>
      <c r="G23" s="188"/>
      <c r="H23" s="189"/>
      <c r="I23" s="189"/>
      <c r="J23" s="190">
        <v>9094.7099999999991</v>
      </c>
      <c r="K23" s="191">
        <v>6.9922244062183983E-3</v>
      </c>
      <c r="L23" s="174" t="str">
        <f t="shared" si="1"/>
        <v>T</v>
      </c>
    </row>
    <row r="24" spans="1:12" x14ac:dyDescent="0.2">
      <c r="A24" s="172" t="str">
        <f t="shared" si="0"/>
        <v>F</v>
      </c>
      <c r="B24" s="186" t="s">
        <v>332</v>
      </c>
      <c r="C24" s="187" t="s">
        <v>333</v>
      </c>
      <c r="D24" s="187" t="s">
        <v>56</v>
      </c>
      <c r="E24" s="187" t="s">
        <v>334</v>
      </c>
      <c r="F24" s="187" t="s">
        <v>335</v>
      </c>
      <c r="G24" s="188">
        <v>70</v>
      </c>
      <c r="H24" s="189">
        <v>89.97</v>
      </c>
      <c r="I24" s="189">
        <v>110.18</v>
      </c>
      <c r="J24" s="190">
        <v>7712.6</v>
      </c>
      <c r="K24" s="191">
        <v>5.9296261184138936E-3</v>
      </c>
      <c r="L24" s="174" t="str">
        <f t="shared" si="1"/>
        <v>I</v>
      </c>
    </row>
    <row r="25" spans="1:12" ht="25.5" x14ac:dyDescent="0.2">
      <c r="A25" s="172" t="str">
        <f t="shared" si="0"/>
        <v>F</v>
      </c>
      <c r="B25" s="186" t="s">
        <v>336</v>
      </c>
      <c r="C25" s="187" t="s">
        <v>337</v>
      </c>
      <c r="D25" s="187" t="s">
        <v>56</v>
      </c>
      <c r="E25" s="187" t="s">
        <v>338</v>
      </c>
      <c r="F25" s="187" t="s">
        <v>339</v>
      </c>
      <c r="G25" s="188">
        <v>1</v>
      </c>
      <c r="H25" s="189">
        <v>1128.53</v>
      </c>
      <c r="I25" s="189">
        <v>1382.11</v>
      </c>
      <c r="J25" s="190">
        <v>1382.11</v>
      </c>
      <c r="K25" s="191">
        <v>1.0625982878045052E-3</v>
      </c>
      <c r="L25" s="174" t="str">
        <f t="shared" si="1"/>
        <v>I</v>
      </c>
    </row>
    <row r="26" spans="1:12" x14ac:dyDescent="0.2">
      <c r="A26" s="172" t="str">
        <f t="shared" si="0"/>
        <v>F</v>
      </c>
      <c r="B26" s="186" t="s">
        <v>340</v>
      </c>
      <c r="C26" s="187"/>
      <c r="D26" s="187"/>
      <c r="E26" s="187" t="s">
        <v>341</v>
      </c>
      <c r="F26" s="187"/>
      <c r="G26" s="188"/>
      <c r="H26" s="189"/>
      <c r="I26" s="189"/>
      <c r="J26" s="190">
        <v>6980.79</v>
      </c>
      <c r="K26" s="191">
        <v>5.3669935833781761E-3</v>
      </c>
      <c r="L26" s="174" t="str">
        <f t="shared" si="1"/>
        <v>T</v>
      </c>
    </row>
    <row r="27" spans="1:12" ht="25.5" x14ac:dyDescent="0.2">
      <c r="A27" s="172" t="str">
        <f t="shared" si="0"/>
        <v>F</v>
      </c>
      <c r="B27" s="186" t="s">
        <v>342</v>
      </c>
      <c r="C27" s="187" t="s">
        <v>343</v>
      </c>
      <c r="D27" s="187" t="s">
        <v>56</v>
      </c>
      <c r="E27" s="187" t="s">
        <v>344</v>
      </c>
      <c r="F27" s="187" t="s">
        <v>339</v>
      </c>
      <c r="G27" s="188">
        <v>1</v>
      </c>
      <c r="H27" s="189">
        <v>5700</v>
      </c>
      <c r="I27" s="189">
        <v>6980.79</v>
      </c>
      <c r="J27" s="190">
        <v>6980.79</v>
      </c>
      <c r="K27" s="191">
        <v>5.3669935833781761E-3</v>
      </c>
      <c r="L27" s="174" t="str">
        <f t="shared" si="1"/>
        <v>I</v>
      </c>
    </row>
    <row r="28" spans="1:12" x14ac:dyDescent="0.2">
      <c r="A28" s="172" t="str">
        <f t="shared" si="0"/>
        <v>F</v>
      </c>
      <c r="B28" s="186" t="s">
        <v>345</v>
      </c>
      <c r="C28" s="187"/>
      <c r="D28" s="187"/>
      <c r="E28" s="187" t="s">
        <v>346</v>
      </c>
      <c r="F28" s="187"/>
      <c r="G28" s="188"/>
      <c r="H28" s="189"/>
      <c r="I28" s="189"/>
      <c r="J28" s="190">
        <v>61470.44</v>
      </c>
      <c r="K28" s="191">
        <v>4.7259902825816734E-2</v>
      </c>
      <c r="L28" s="174" t="str">
        <f t="shared" si="1"/>
        <v>T</v>
      </c>
    </row>
    <row r="29" spans="1:12" ht="25.5" x14ac:dyDescent="0.2">
      <c r="A29" s="172" t="str">
        <f t="shared" si="0"/>
        <v>F</v>
      </c>
      <c r="B29" s="186" t="s">
        <v>347</v>
      </c>
      <c r="C29" s="187" t="s">
        <v>348</v>
      </c>
      <c r="D29" s="187" t="s">
        <v>56</v>
      </c>
      <c r="E29" s="187" t="s">
        <v>349</v>
      </c>
      <c r="F29" s="187" t="s">
        <v>309</v>
      </c>
      <c r="G29" s="188">
        <v>163.54</v>
      </c>
      <c r="H29" s="189">
        <v>3.99</v>
      </c>
      <c r="I29" s="189">
        <v>4.88</v>
      </c>
      <c r="J29" s="190">
        <v>798.07</v>
      </c>
      <c r="K29" s="191">
        <v>6.1357476289741156E-4</v>
      </c>
      <c r="L29" s="174" t="str">
        <f t="shared" si="1"/>
        <v>I</v>
      </c>
    </row>
    <row r="30" spans="1:12" ht="25.5" x14ac:dyDescent="0.2">
      <c r="A30" s="172" t="str">
        <f t="shared" si="0"/>
        <v>F</v>
      </c>
      <c r="B30" s="186" t="s">
        <v>350</v>
      </c>
      <c r="C30" s="187" t="s">
        <v>351</v>
      </c>
      <c r="D30" s="187" t="s">
        <v>56</v>
      </c>
      <c r="E30" s="187" t="s">
        <v>352</v>
      </c>
      <c r="F30" s="187" t="s">
        <v>353</v>
      </c>
      <c r="G30" s="188">
        <v>22.26</v>
      </c>
      <c r="H30" s="189">
        <v>282.45999999999998</v>
      </c>
      <c r="I30" s="189">
        <v>345.92</v>
      </c>
      <c r="J30" s="190">
        <v>7700.17</v>
      </c>
      <c r="K30" s="191">
        <v>5.9200696455445779E-3</v>
      </c>
      <c r="L30" s="174" t="str">
        <f t="shared" si="1"/>
        <v>I</v>
      </c>
    </row>
    <row r="31" spans="1:12" ht="25.5" x14ac:dyDescent="0.2">
      <c r="A31" s="172" t="str">
        <f t="shared" si="0"/>
        <v>F</v>
      </c>
      <c r="B31" s="186" t="s">
        <v>354</v>
      </c>
      <c r="C31" s="187" t="s">
        <v>355</v>
      </c>
      <c r="D31" s="187" t="s">
        <v>56</v>
      </c>
      <c r="E31" s="187" t="s">
        <v>356</v>
      </c>
      <c r="F31" s="187" t="s">
        <v>353</v>
      </c>
      <c r="G31" s="188">
        <v>12.7</v>
      </c>
      <c r="H31" s="189">
        <v>77.790000000000006</v>
      </c>
      <c r="I31" s="189">
        <v>95.26</v>
      </c>
      <c r="J31" s="190">
        <v>1209.8</v>
      </c>
      <c r="K31" s="191">
        <v>9.3012235537395023E-4</v>
      </c>
      <c r="L31" s="174" t="str">
        <f t="shared" si="1"/>
        <v>I</v>
      </c>
    </row>
    <row r="32" spans="1:12" x14ac:dyDescent="0.2">
      <c r="A32" s="172" t="str">
        <f t="shared" si="0"/>
        <v>F</v>
      </c>
      <c r="B32" s="186" t="s">
        <v>357</v>
      </c>
      <c r="C32" s="187" t="s">
        <v>358</v>
      </c>
      <c r="D32" s="187" t="s">
        <v>56</v>
      </c>
      <c r="E32" s="187" t="s">
        <v>359</v>
      </c>
      <c r="F32" s="187" t="s">
        <v>309</v>
      </c>
      <c r="G32" s="188">
        <v>88.73</v>
      </c>
      <c r="H32" s="189">
        <v>11.66</v>
      </c>
      <c r="I32" s="189">
        <v>14.28</v>
      </c>
      <c r="J32" s="190">
        <v>1267.06</v>
      </c>
      <c r="K32" s="191">
        <v>9.7414517407845699E-4</v>
      </c>
      <c r="L32" s="174" t="str">
        <f t="shared" si="1"/>
        <v>I</v>
      </c>
    </row>
    <row r="33" spans="1:12" x14ac:dyDescent="0.2">
      <c r="A33" s="172" t="str">
        <f t="shared" si="0"/>
        <v>F</v>
      </c>
      <c r="B33" s="186" t="s">
        <v>360</v>
      </c>
      <c r="C33" s="187" t="s">
        <v>361</v>
      </c>
      <c r="D33" s="187" t="s">
        <v>56</v>
      </c>
      <c r="E33" s="187" t="s">
        <v>362</v>
      </c>
      <c r="F33" s="187" t="s">
        <v>309</v>
      </c>
      <c r="G33" s="188">
        <v>53.15</v>
      </c>
      <c r="H33" s="189">
        <v>12.92</v>
      </c>
      <c r="I33" s="189">
        <v>15.82</v>
      </c>
      <c r="J33" s="190">
        <v>840.83</v>
      </c>
      <c r="K33" s="191">
        <v>6.4644964462644945E-4</v>
      </c>
      <c r="L33" s="174" t="str">
        <f t="shared" si="1"/>
        <v>I</v>
      </c>
    </row>
    <row r="34" spans="1:12" x14ac:dyDescent="0.2">
      <c r="A34" s="172" t="str">
        <f t="shared" si="0"/>
        <v>F</v>
      </c>
      <c r="B34" s="186" t="s">
        <v>363</v>
      </c>
      <c r="C34" s="187" t="s">
        <v>364</v>
      </c>
      <c r="D34" s="187" t="s">
        <v>56</v>
      </c>
      <c r="E34" s="187" t="s">
        <v>365</v>
      </c>
      <c r="F34" s="187" t="s">
        <v>309</v>
      </c>
      <c r="G34" s="188">
        <v>534.03</v>
      </c>
      <c r="H34" s="189">
        <v>17.23</v>
      </c>
      <c r="I34" s="189">
        <v>21.1</v>
      </c>
      <c r="J34" s="190">
        <v>11268.03</v>
      </c>
      <c r="K34" s="191">
        <v>8.6631233294960589E-3</v>
      </c>
      <c r="L34" s="174" t="str">
        <f t="shared" si="1"/>
        <v>I</v>
      </c>
    </row>
    <row r="35" spans="1:12" x14ac:dyDescent="0.2">
      <c r="A35" s="172" t="str">
        <f t="shared" si="0"/>
        <v>F</v>
      </c>
      <c r="B35" s="186" t="s">
        <v>366</v>
      </c>
      <c r="C35" s="187" t="s">
        <v>367</v>
      </c>
      <c r="D35" s="187" t="s">
        <v>56</v>
      </c>
      <c r="E35" s="187" t="s">
        <v>368</v>
      </c>
      <c r="F35" s="187" t="s">
        <v>309</v>
      </c>
      <c r="G35" s="188">
        <v>780.05</v>
      </c>
      <c r="H35" s="189">
        <v>15.55</v>
      </c>
      <c r="I35" s="189">
        <v>19.04</v>
      </c>
      <c r="J35" s="190">
        <v>14852.15</v>
      </c>
      <c r="K35" s="191">
        <v>1.1418678079324859E-2</v>
      </c>
      <c r="L35" s="174" t="str">
        <f t="shared" si="1"/>
        <v>I</v>
      </c>
    </row>
    <row r="36" spans="1:12" x14ac:dyDescent="0.2">
      <c r="A36" s="172" t="str">
        <f t="shared" si="0"/>
        <v>F</v>
      </c>
      <c r="B36" s="186" t="s">
        <v>369</v>
      </c>
      <c r="C36" s="187" t="s">
        <v>370</v>
      </c>
      <c r="D36" s="187" t="s">
        <v>56</v>
      </c>
      <c r="E36" s="187" t="s">
        <v>371</v>
      </c>
      <c r="F36" s="187" t="s">
        <v>309</v>
      </c>
      <c r="G36" s="188">
        <v>23.13</v>
      </c>
      <c r="H36" s="189">
        <v>7.77</v>
      </c>
      <c r="I36" s="189">
        <v>9.51</v>
      </c>
      <c r="J36" s="190">
        <v>219.96</v>
      </c>
      <c r="K36" s="191">
        <v>1.6911035980166482E-4</v>
      </c>
      <c r="L36" s="174" t="str">
        <f t="shared" si="1"/>
        <v>I</v>
      </c>
    </row>
    <row r="37" spans="1:12" x14ac:dyDescent="0.2">
      <c r="A37" s="172" t="str">
        <f t="shared" si="0"/>
        <v>F</v>
      </c>
      <c r="B37" s="186" t="s">
        <v>372</v>
      </c>
      <c r="C37" s="187" t="s">
        <v>373</v>
      </c>
      <c r="D37" s="187" t="s">
        <v>56</v>
      </c>
      <c r="E37" s="187" t="s">
        <v>374</v>
      </c>
      <c r="F37" s="187" t="s">
        <v>309</v>
      </c>
      <c r="G37" s="188">
        <v>208.11</v>
      </c>
      <c r="H37" s="189">
        <v>6.01</v>
      </c>
      <c r="I37" s="189">
        <v>7.36</v>
      </c>
      <c r="J37" s="190">
        <v>1531.68</v>
      </c>
      <c r="K37" s="191">
        <v>1.177591179764566E-3</v>
      </c>
      <c r="L37" s="174" t="str">
        <f t="shared" si="1"/>
        <v>I</v>
      </c>
    </row>
    <row r="38" spans="1:12" x14ac:dyDescent="0.2">
      <c r="A38" s="172" t="str">
        <f t="shared" si="0"/>
        <v>F</v>
      </c>
      <c r="B38" s="186" t="s">
        <v>375</v>
      </c>
      <c r="C38" s="187" t="s">
        <v>376</v>
      </c>
      <c r="D38" s="187" t="s">
        <v>56</v>
      </c>
      <c r="E38" s="187" t="s">
        <v>377</v>
      </c>
      <c r="F38" s="187" t="s">
        <v>2</v>
      </c>
      <c r="G38" s="188">
        <v>12</v>
      </c>
      <c r="H38" s="189">
        <v>42.54</v>
      </c>
      <c r="I38" s="189">
        <v>52.09</v>
      </c>
      <c r="J38" s="190">
        <v>625.08000000000004</v>
      </c>
      <c r="K38" s="191">
        <v>4.805760306638691E-4</v>
      </c>
      <c r="L38" s="174" t="str">
        <f t="shared" si="1"/>
        <v>I</v>
      </c>
    </row>
    <row r="39" spans="1:12" x14ac:dyDescent="0.2">
      <c r="A39" s="172" t="str">
        <f t="shared" si="0"/>
        <v>F</v>
      </c>
      <c r="B39" s="186" t="s">
        <v>378</v>
      </c>
      <c r="C39" s="187" t="s">
        <v>379</v>
      </c>
      <c r="D39" s="187" t="s">
        <v>56</v>
      </c>
      <c r="E39" s="187" t="s">
        <v>380</v>
      </c>
      <c r="F39" s="187" t="s">
        <v>2</v>
      </c>
      <c r="G39" s="188">
        <v>12</v>
      </c>
      <c r="H39" s="189">
        <v>11.34</v>
      </c>
      <c r="I39" s="189">
        <v>13.88</v>
      </c>
      <c r="J39" s="190">
        <v>166.56</v>
      </c>
      <c r="K39" s="191">
        <v>1.2805519880235174E-4</v>
      </c>
      <c r="L39" s="174" t="str">
        <f t="shared" si="1"/>
        <v>I</v>
      </c>
    </row>
    <row r="40" spans="1:12" x14ac:dyDescent="0.2">
      <c r="A40" s="172" t="str">
        <f t="shared" si="0"/>
        <v>F</v>
      </c>
      <c r="B40" s="186" t="s">
        <v>381</v>
      </c>
      <c r="C40" s="187" t="s">
        <v>382</v>
      </c>
      <c r="D40" s="187" t="s">
        <v>56</v>
      </c>
      <c r="E40" s="187" t="s">
        <v>383</v>
      </c>
      <c r="F40" s="187" t="s">
        <v>2</v>
      </c>
      <c r="G40" s="188">
        <v>5</v>
      </c>
      <c r="H40" s="189">
        <v>21.55</v>
      </c>
      <c r="I40" s="189">
        <v>26.39</v>
      </c>
      <c r="J40" s="190">
        <v>131.94999999999999</v>
      </c>
      <c r="K40" s="191">
        <v>1.01446226476767E-4</v>
      </c>
      <c r="L40" s="174" t="str">
        <f t="shared" si="1"/>
        <v>I</v>
      </c>
    </row>
    <row r="41" spans="1:12" x14ac:dyDescent="0.2">
      <c r="A41" s="172" t="str">
        <f t="shared" si="0"/>
        <v>F</v>
      </c>
      <c r="B41" s="186" t="s">
        <v>384</v>
      </c>
      <c r="C41" s="187" t="s">
        <v>385</v>
      </c>
      <c r="D41" s="187" t="s">
        <v>56</v>
      </c>
      <c r="E41" s="187" t="s">
        <v>386</v>
      </c>
      <c r="F41" s="187" t="s">
        <v>335</v>
      </c>
      <c r="G41" s="188">
        <v>25.5</v>
      </c>
      <c r="H41" s="189">
        <v>12.92</v>
      </c>
      <c r="I41" s="189">
        <v>15.82</v>
      </c>
      <c r="J41" s="190">
        <v>403.41</v>
      </c>
      <c r="K41" s="191">
        <v>3.1015098312233861E-4</v>
      </c>
      <c r="L41" s="174" t="str">
        <f t="shared" si="1"/>
        <v>I</v>
      </c>
    </row>
    <row r="42" spans="1:12" x14ac:dyDescent="0.2">
      <c r="A42" s="172" t="str">
        <f t="shared" si="0"/>
        <v>F</v>
      </c>
      <c r="B42" s="186" t="s">
        <v>387</v>
      </c>
      <c r="C42" s="187" t="s">
        <v>388</v>
      </c>
      <c r="D42" s="187" t="s">
        <v>56</v>
      </c>
      <c r="E42" s="187" t="s">
        <v>389</v>
      </c>
      <c r="F42" s="187" t="s">
        <v>309</v>
      </c>
      <c r="G42" s="188">
        <v>2.71</v>
      </c>
      <c r="H42" s="189">
        <v>60.35</v>
      </c>
      <c r="I42" s="189">
        <v>73.91</v>
      </c>
      <c r="J42" s="190">
        <v>200.29</v>
      </c>
      <c r="K42" s="191">
        <v>1.5398760667701149E-4</v>
      </c>
      <c r="L42" s="174" t="str">
        <f t="shared" si="1"/>
        <v>I</v>
      </c>
    </row>
    <row r="43" spans="1:12" x14ac:dyDescent="0.2">
      <c r="A43" s="172" t="str">
        <f t="shared" si="0"/>
        <v>F</v>
      </c>
      <c r="B43" s="186" t="s">
        <v>390</v>
      </c>
      <c r="C43" s="187" t="s">
        <v>391</v>
      </c>
      <c r="D43" s="187" t="s">
        <v>56</v>
      </c>
      <c r="E43" s="187" t="s">
        <v>392</v>
      </c>
      <c r="F43" s="187" t="s">
        <v>309</v>
      </c>
      <c r="G43" s="188">
        <v>6</v>
      </c>
      <c r="H43" s="189">
        <v>41.59</v>
      </c>
      <c r="I43" s="189">
        <v>50.93</v>
      </c>
      <c r="J43" s="190">
        <v>305.58</v>
      </c>
      <c r="K43" s="191">
        <v>2.3493700558370944E-4</v>
      </c>
      <c r="L43" s="174" t="str">
        <f t="shared" si="1"/>
        <v>I</v>
      </c>
    </row>
    <row r="44" spans="1:12" x14ac:dyDescent="0.2">
      <c r="A44" s="172" t="str">
        <f t="shared" si="0"/>
        <v>F</v>
      </c>
      <c r="B44" s="186" t="s">
        <v>393</v>
      </c>
      <c r="C44" s="187" t="s">
        <v>394</v>
      </c>
      <c r="D44" s="187" t="s">
        <v>56</v>
      </c>
      <c r="E44" s="187" t="s">
        <v>395</v>
      </c>
      <c r="F44" s="187" t="s">
        <v>335</v>
      </c>
      <c r="G44" s="188">
        <v>10.4</v>
      </c>
      <c r="H44" s="189">
        <v>1.28</v>
      </c>
      <c r="I44" s="189">
        <v>1.56</v>
      </c>
      <c r="J44" s="190">
        <v>16.22</v>
      </c>
      <c r="K44" s="191">
        <v>1.247031294773142E-5</v>
      </c>
      <c r="L44" s="174" t="str">
        <f t="shared" si="1"/>
        <v>I</v>
      </c>
    </row>
    <row r="45" spans="1:12" x14ac:dyDescent="0.2">
      <c r="A45" s="172" t="str">
        <f t="shared" si="0"/>
        <v>F</v>
      </c>
      <c r="B45" s="186" t="s">
        <v>396</v>
      </c>
      <c r="C45" s="187" t="s">
        <v>397</v>
      </c>
      <c r="D45" s="187" t="s">
        <v>56</v>
      </c>
      <c r="E45" s="187" t="s">
        <v>398</v>
      </c>
      <c r="F45" s="187" t="s">
        <v>309</v>
      </c>
      <c r="G45" s="188">
        <v>65.36</v>
      </c>
      <c r="H45" s="189">
        <v>54.53</v>
      </c>
      <c r="I45" s="189">
        <v>66.78</v>
      </c>
      <c r="J45" s="190">
        <v>4364.74</v>
      </c>
      <c r="K45" s="191">
        <v>3.3557135471936643E-3</v>
      </c>
      <c r="L45" s="174" t="str">
        <f t="shared" si="1"/>
        <v>I</v>
      </c>
    </row>
    <row r="46" spans="1:12" x14ac:dyDescent="0.2">
      <c r="A46" s="172" t="str">
        <f t="shared" si="0"/>
        <v>F</v>
      </c>
      <c r="B46" s="186" t="s">
        <v>399</v>
      </c>
      <c r="C46" s="187" t="s">
        <v>400</v>
      </c>
      <c r="D46" s="187" t="s">
        <v>56</v>
      </c>
      <c r="E46" s="187" t="s">
        <v>401</v>
      </c>
      <c r="F46" s="187" t="s">
        <v>309</v>
      </c>
      <c r="G46" s="188">
        <v>44.61</v>
      </c>
      <c r="H46" s="189">
        <v>6.45</v>
      </c>
      <c r="I46" s="189">
        <v>7.89</v>
      </c>
      <c r="J46" s="190">
        <v>351.97</v>
      </c>
      <c r="K46" s="191">
        <v>2.7060271567281311E-4</v>
      </c>
      <c r="L46" s="174" t="str">
        <f t="shared" si="1"/>
        <v>I</v>
      </c>
    </row>
    <row r="47" spans="1:12" x14ac:dyDescent="0.2">
      <c r="A47" s="172" t="str">
        <f t="shared" si="0"/>
        <v>F</v>
      </c>
      <c r="B47" s="186" t="s">
        <v>402</v>
      </c>
      <c r="C47" s="187" t="s">
        <v>403</v>
      </c>
      <c r="D47" s="187" t="s">
        <v>56</v>
      </c>
      <c r="E47" s="187" t="s">
        <v>404</v>
      </c>
      <c r="F47" s="187" t="s">
        <v>309</v>
      </c>
      <c r="G47" s="188">
        <v>65.66</v>
      </c>
      <c r="H47" s="189">
        <v>8.84</v>
      </c>
      <c r="I47" s="189">
        <v>10.82</v>
      </c>
      <c r="J47" s="190">
        <v>710.44</v>
      </c>
      <c r="K47" s="191">
        <v>5.4620278240359501E-4</v>
      </c>
      <c r="L47" s="174" t="str">
        <f t="shared" si="1"/>
        <v>I</v>
      </c>
    </row>
    <row r="48" spans="1:12" x14ac:dyDescent="0.2">
      <c r="A48" s="172" t="str">
        <f t="shared" si="0"/>
        <v>F</v>
      </c>
      <c r="B48" s="186" t="s">
        <v>405</v>
      </c>
      <c r="C48" s="187" t="s">
        <v>406</v>
      </c>
      <c r="D48" s="187" t="s">
        <v>56</v>
      </c>
      <c r="E48" s="187" t="s">
        <v>407</v>
      </c>
      <c r="F48" s="187" t="s">
        <v>309</v>
      </c>
      <c r="G48" s="188">
        <v>10.5</v>
      </c>
      <c r="H48" s="189">
        <v>4.09</v>
      </c>
      <c r="I48" s="189">
        <v>5</v>
      </c>
      <c r="J48" s="190">
        <v>52.5</v>
      </c>
      <c r="K48" s="191">
        <v>4.03632200835943E-5</v>
      </c>
      <c r="L48" s="174" t="str">
        <f t="shared" si="1"/>
        <v>I</v>
      </c>
    </row>
    <row r="49" spans="1:12" ht="25.5" x14ac:dyDescent="0.2">
      <c r="A49" s="172" t="str">
        <f t="shared" si="0"/>
        <v>F</v>
      </c>
      <c r="B49" s="186" t="s">
        <v>408</v>
      </c>
      <c r="C49" s="187" t="s">
        <v>409</v>
      </c>
      <c r="D49" s="187" t="s">
        <v>56</v>
      </c>
      <c r="E49" s="187" t="s">
        <v>410</v>
      </c>
      <c r="F49" s="187" t="s">
        <v>353</v>
      </c>
      <c r="G49" s="188">
        <v>184.08</v>
      </c>
      <c r="H49" s="189">
        <v>16.29</v>
      </c>
      <c r="I49" s="189">
        <v>19.95</v>
      </c>
      <c r="J49" s="190">
        <v>3672.39</v>
      </c>
      <c r="K49" s="191">
        <v>2.8234187771960166E-3</v>
      </c>
      <c r="L49" s="174" t="str">
        <f t="shared" si="1"/>
        <v>I</v>
      </c>
    </row>
    <row r="50" spans="1:12" x14ac:dyDescent="0.2">
      <c r="A50" s="172" t="str">
        <f t="shared" si="0"/>
        <v>F</v>
      </c>
      <c r="B50" s="186" t="s">
        <v>411</v>
      </c>
      <c r="C50" s="187" t="s">
        <v>412</v>
      </c>
      <c r="D50" s="187" t="s">
        <v>56</v>
      </c>
      <c r="E50" s="187" t="s">
        <v>413</v>
      </c>
      <c r="F50" s="187" t="s">
        <v>353</v>
      </c>
      <c r="G50" s="188">
        <v>184.08</v>
      </c>
      <c r="H50" s="189">
        <v>47.83</v>
      </c>
      <c r="I50" s="189">
        <v>58.57</v>
      </c>
      <c r="J50" s="190">
        <v>10781.56</v>
      </c>
      <c r="K50" s="191">
        <v>8.2891138880852762E-3</v>
      </c>
      <c r="L50" s="174" t="str">
        <f t="shared" si="1"/>
        <v>I</v>
      </c>
    </row>
    <row r="51" spans="1:12" x14ac:dyDescent="0.2">
      <c r="A51" s="172" t="str">
        <f t="shared" si="0"/>
        <v>F</v>
      </c>
      <c r="B51" s="186" t="s">
        <v>414</v>
      </c>
      <c r="C51" s="187"/>
      <c r="D51" s="187"/>
      <c r="E51" s="187" t="s">
        <v>415</v>
      </c>
      <c r="F51" s="187"/>
      <c r="G51" s="188"/>
      <c r="H51" s="189"/>
      <c r="I51" s="189"/>
      <c r="J51" s="190">
        <v>1775.2</v>
      </c>
      <c r="K51" s="191">
        <v>1.3648150150932688E-3</v>
      </c>
      <c r="L51" s="174" t="str">
        <f t="shared" si="1"/>
        <v>T</v>
      </c>
    </row>
    <row r="52" spans="1:12" x14ac:dyDescent="0.2">
      <c r="A52" s="172" t="str">
        <f t="shared" si="0"/>
        <v>F</v>
      </c>
      <c r="B52" s="186" t="s">
        <v>416</v>
      </c>
      <c r="C52" s="187"/>
      <c r="D52" s="187"/>
      <c r="E52" s="187" t="s">
        <v>417</v>
      </c>
      <c r="F52" s="187"/>
      <c r="G52" s="188"/>
      <c r="H52" s="189"/>
      <c r="I52" s="189"/>
      <c r="J52" s="190">
        <v>190.05</v>
      </c>
      <c r="K52" s="191">
        <v>1.4611485670261139E-4</v>
      </c>
      <c r="L52" s="174" t="str">
        <f t="shared" si="1"/>
        <v>T</v>
      </c>
    </row>
    <row r="53" spans="1:12" x14ac:dyDescent="0.2">
      <c r="A53" s="172" t="str">
        <f t="shared" si="0"/>
        <v>F</v>
      </c>
      <c r="B53" s="186" t="s">
        <v>418</v>
      </c>
      <c r="C53" s="187" t="s">
        <v>419</v>
      </c>
      <c r="D53" s="187" t="s">
        <v>56</v>
      </c>
      <c r="E53" s="187" t="s">
        <v>420</v>
      </c>
      <c r="F53" s="187" t="s">
        <v>353</v>
      </c>
      <c r="G53" s="188">
        <v>3.19</v>
      </c>
      <c r="H53" s="189">
        <v>12.1</v>
      </c>
      <c r="I53" s="189">
        <v>14.81</v>
      </c>
      <c r="J53" s="190">
        <v>47.24</v>
      </c>
      <c r="K53" s="191">
        <v>3.6319209842838E-5</v>
      </c>
      <c r="L53" s="174" t="str">
        <f t="shared" si="1"/>
        <v>I</v>
      </c>
    </row>
    <row r="54" spans="1:12" x14ac:dyDescent="0.2">
      <c r="A54" s="172" t="str">
        <f t="shared" si="0"/>
        <v>F</v>
      </c>
      <c r="B54" s="186" t="s">
        <v>421</v>
      </c>
      <c r="C54" s="187" t="s">
        <v>422</v>
      </c>
      <c r="D54" s="187" t="s">
        <v>56</v>
      </c>
      <c r="E54" s="187" t="s">
        <v>423</v>
      </c>
      <c r="F54" s="187" t="s">
        <v>353</v>
      </c>
      <c r="G54" s="188">
        <v>0.95</v>
      </c>
      <c r="H54" s="189">
        <v>6.39</v>
      </c>
      <c r="I54" s="189">
        <v>7.82</v>
      </c>
      <c r="J54" s="190">
        <v>7.42</v>
      </c>
      <c r="K54" s="191">
        <v>5.704668438481328E-6</v>
      </c>
      <c r="L54" s="174" t="str">
        <f t="shared" si="1"/>
        <v>I</v>
      </c>
    </row>
    <row r="55" spans="1:12" x14ac:dyDescent="0.2">
      <c r="A55" s="172" t="str">
        <f t="shared" si="0"/>
        <v>F</v>
      </c>
      <c r="B55" s="186" t="s">
        <v>424</v>
      </c>
      <c r="C55" s="187" t="s">
        <v>425</v>
      </c>
      <c r="D55" s="187" t="s">
        <v>56</v>
      </c>
      <c r="E55" s="187" t="s">
        <v>426</v>
      </c>
      <c r="F55" s="187" t="s">
        <v>353</v>
      </c>
      <c r="G55" s="188">
        <v>2.91</v>
      </c>
      <c r="H55" s="189">
        <v>11.66</v>
      </c>
      <c r="I55" s="189">
        <v>14.28</v>
      </c>
      <c r="J55" s="190">
        <v>41.55</v>
      </c>
      <c r="K55" s="191">
        <v>3.1944605609016058E-5</v>
      </c>
      <c r="L55" s="174" t="str">
        <f t="shared" si="1"/>
        <v>I</v>
      </c>
    </row>
    <row r="56" spans="1:12" ht="25.5" x14ac:dyDescent="0.2">
      <c r="A56" s="172" t="str">
        <f t="shared" si="0"/>
        <v>F</v>
      </c>
      <c r="B56" s="186" t="s">
        <v>427</v>
      </c>
      <c r="C56" s="187" t="s">
        <v>428</v>
      </c>
      <c r="D56" s="187" t="s">
        <v>56</v>
      </c>
      <c r="E56" s="187" t="s">
        <v>429</v>
      </c>
      <c r="F56" s="187" t="s">
        <v>353</v>
      </c>
      <c r="G56" s="188">
        <v>2.91</v>
      </c>
      <c r="H56" s="189">
        <v>26.34</v>
      </c>
      <c r="I56" s="189">
        <v>32.25</v>
      </c>
      <c r="J56" s="190">
        <v>93.84</v>
      </c>
      <c r="K56" s="191">
        <v>7.2146372812275988E-5</v>
      </c>
      <c r="L56" s="174" t="str">
        <f t="shared" si="1"/>
        <v>I</v>
      </c>
    </row>
    <row r="57" spans="1:12" x14ac:dyDescent="0.2">
      <c r="A57" s="172" t="str">
        <f t="shared" si="0"/>
        <v>F</v>
      </c>
      <c r="B57" s="186" t="s">
        <v>430</v>
      </c>
      <c r="C57" s="187"/>
      <c r="D57" s="187"/>
      <c r="E57" s="187" t="s">
        <v>431</v>
      </c>
      <c r="F57" s="187"/>
      <c r="G57" s="188"/>
      <c r="H57" s="189"/>
      <c r="I57" s="189"/>
      <c r="J57" s="190">
        <v>960.17</v>
      </c>
      <c r="K57" s="191">
        <v>7.3820101005075695E-4</v>
      </c>
      <c r="L57" s="174" t="str">
        <f t="shared" si="1"/>
        <v>T</v>
      </c>
    </row>
    <row r="58" spans="1:12" x14ac:dyDescent="0.2">
      <c r="A58" s="172" t="str">
        <f t="shared" si="0"/>
        <v>F</v>
      </c>
      <c r="B58" s="186" t="s">
        <v>432</v>
      </c>
      <c r="C58" s="187" t="s">
        <v>419</v>
      </c>
      <c r="D58" s="187" t="s">
        <v>56</v>
      </c>
      <c r="E58" s="187" t="s">
        <v>420</v>
      </c>
      <c r="F58" s="187" t="s">
        <v>353</v>
      </c>
      <c r="G58" s="188">
        <v>17.149999999999999</v>
      </c>
      <c r="H58" s="189">
        <v>12.1</v>
      </c>
      <c r="I58" s="189">
        <v>14.81</v>
      </c>
      <c r="J58" s="190">
        <v>253.99</v>
      </c>
      <c r="K58" s="191">
        <v>1.952734146482308E-4</v>
      </c>
      <c r="L58" s="174" t="str">
        <f t="shared" si="1"/>
        <v>I</v>
      </c>
    </row>
    <row r="59" spans="1:12" x14ac:dyDescent="0.2">
      <c r="A59" s="172" t="str">
        <f t="shared" si="0"/>
        <v>F</v>
      </c>
      <c r="B59" s="186" t="s">
        <v>433</v>
      </c>
      <c r="C59" s="187" t="s">
        <v>422</v>
      </c>
      <c r="D59" s="187" t="s">
        <v>56</v>
      </c>
      <c r="E59" s="187" t="s">
        <v>423</v>
      </c>
      <c r="F59" s="187" t="s">
        <v>353</v>
      </c>
      <c r="G59" s="188">
        <v>6.29</v>
      </c>
      <c r="H59" s="189">
        <v>6.39</v>
      </c>
      <c r="I59" s="189">
        <v>7.82</v>
      </c>
      <c r="J59" s="190">
        <v>49.18</v>
      </c>
      <c r="K59" s="191">
        <v>3.7810726927831764E-5</v>
      </c>
      <c r="L59" s="174" t="str">
        <f t="shared" si="1"/>
        <v>I</v>
      </c>
    </row>
    <row r="60" spans="1:12" x14ac:dyDescent="0.2">
      <c r="A60" s="172" t="str">
        <f t="shared" si="0"/>
        <v>F</v>
      </c>
      <c r="B60" s="186" t="s">
        <v>434</v>
      </c>
      <c r="C60" s="187" t="s">
        <v>425</v>
      </c>
      <c r="D60" s="187" t="s">
        <v>56</v>
      </c>
      <c r="E60" s="187" t="s">
        <v>426</v>
      </c>
      <c r="F60" s="187" t="s">
        <v>353</v>
      </c>
      <c r="G60" s="188">
        <v>14.12</v>
      </c>
      <c r="H60" s="189">
        <v>11.66</v>
      </c>
      <c r="I60" s="189">
        <v>14.28</v>
      </c>
      <c r="J60" s="190">
        <v>201.63</v>
      </c>
      <c r="K60" s="191">
        <v>1.5501782981819275E-4</v>
      </c>
      <c r="L60" s="174" t="str">
        <f t="shared" si="1"/>
        <v>I</v>
      </c>
    </row>
    <row r="61" spans="1:12" ht="25.5" x14ac:dyDescent="0.2">
      <c r="A61" s="172" t="str">
        <f t="shared" si="0"/>
        <v>F</v>
      </c>
      <c r="B61" s="186" t="s">
        <v>435</v>
      </c>
      <c r="C61" s="187" t="s">
        <v>428</v>
      </c>
      <c r="D61" s="187" t="s">
        <v>56</v>
      </c>
      <c r="E61" s="187" t="s">
        <v>429</v>
      </c>
      <c r="F61" s="187" t="s">
        <v>353</v>
      </c>
      <c r="G61" s="188">
        <v>14.12</v>
      </c>
      <c r="H61" s="189">
        <v>26.34</v>
      </c>
      <c r="I61" s="189">
        <v>32.25</v>
      </c>
      <c r="J61" s="190">
        <v>455.37</v>
      </c>
      <c r="K61" s="191">
        <v>3.5009903865650165E-4</v>
      </c>
      <c r="L61" s="174" t="str">
        <f t="shared" si="1"/>
        <v>I</v>
      </c>
    </row>
    <row r="62" spans="1:12" x14ac:dyDescent="0.2">
      <c r="A62" s="172" t="str">
        <f t="shared" si="0"/>
        <v>F</v>
      </c>
      <c r="B62" s="186" t="s">
        <v>436</v>
      </c>
      <c r="C62" s="187"/>
      <c r="D62" s="187"/>
      <c r="E62" s="187" t="s">
        <v>437</v>
      </c>
      <c r="F62" s="187"/>
      <c r="G62" s="188"/>
      <c r="H62" s="189"/>
      <c r="I62" s="189"/>
      <c r="J62" s="190">
        <v>624.98</v>
      </c>
      <c r="K62" s="191">
        <v>4.8049914833990032E-4</v>
      </c>
      <c r="L62" s="174" t="str">
        <f t="shared" si="1"/>
        <v>T</v>
      </c>
    </row>
    <row r="63" spans="1:12" x14ac:dyDescent="0.2">
      <c r="A63" s="172" t="str">
        <f t="shared" si="0"/>
        <v>F</v>
      </c>
      <c r="B63" s="186" t="s">
        <v>438</v>
      </c>
      <c r="C63" s="187" t="s">
        <v>419</v>
      </c>
      <c r="D63" s="187" t="s">
        <v>56</v>
      </c>
      <c r="E63" s="187" t="s">
        <v>420</v>
      </c>
      <c r="F63" s="187" t="s">
        <v>353</v>
      </c>
      <c r="G63" s="188">
        <v>11.72</v>
      </c>
      <c r="H63" s="189">
        <v>12.1</v>
      </c>
      <c r="I63" s="189">
        <v>14.81</v>
      </c>
      <c r="J63" s="190">
        <v>173.57</v>
      </c>
      <c r="K63" s="191">
        <v>1.3344464971256118E-4</v>
      </c>
      <c r="L63" s="174" t="str">
        <f t="shared" si="1"/>
        <v>I</v>
      </c>
    </row>
    <row r="64" spans="1:12" x14ac:dyDescent="0.2">
      <c r="A64" s="172" t="str">
        <f t="shared" si="0"/>
        <v>F</v>
      </c>
      <c r="B64" s="186" t="s">
        <v>439</v>
      </c>
      <c r="C64" s="187" t="s">
        <v>422</v>
      </c>
      <c r="D64" s="187" t="s">
        <v>56</v>
      </c>
      <c r="E64" s="187" t="s">
        <v>423</v>
      </c>
      <c r="F64" s="187" t="s">
        <v>353</v>
      </c>
      <c r="G64" s="188">
        <v>4.8899999999999997</v>
      </c>
      <c r="H64" s="189">
        <v>6.39</v>
      </c>
      <c r="I64" s="189">
        <v>7.82</v>
      </c>
      <c r="J64" s="190">
        <v>38.229999999999997</v>
      </c>
      <c r="K64" s="191">
        <v>2.9392112453253526E-5</v>
      </c>
      <c r="L64" s="174" t="str">
        <f t="shared" si="1"/>
        <v>I</v>
      </c>
    </row>
    <row r="65" spans="1:12" x14ac:dyDescent="0.2">
      <c r="A65" s="172" t="str">
        <f t="shared" si="0"/>
        <v>F</v>
      </c>
      <c r="B65" s="186" t="s">
        <v>440</v>
      </c>
      <c r="C65" s="187" t="s">
        <v>425</v>
      </c>
      <c r="D65" s="187" t="s">
        <v>56</v>
      </c>
      <c r="E65" s="187" t="s">
        <v>426</v>
      </c>
      <c r="F65" s="187" t="s">
        <v>353</v>
      </c>
      <c r="G65" s="188">
        <v>8.8800000000000008</v>
      </c>
      <c r="H65" s="189">
        <v>11.66</v>
      </c>
      <c r="I65" s="189">
        <v>14.28</v>
      </c>
      <c r="J65" s="190">
        <v>126.8</v>
      </c>
      <c r="K65" s="191">
        <v>9.7486786792376335E-5</v>
      </c>
      <c r="L65" s="174" t="str">
        <f t="shared" si="1"/>
        <v>I</v>
      </c>
    </row>
    <row r="66" spans="1:12" ht="25.5" x14ac:dyDescent="0.2">
      <c r="A66" s="172" t="str">
        <f t="shared" si="0"/>
        <v>F</v>
      </c>
      <c r="B66" s="186" t="s">
        <v>441</v>
      </c>
      <c r="C66" s="187" t="s">
        <v>428</v>
      </c>
      <c r="D66" s="187" t="s">
        <v>56</v>
      </c>
      <c r="E66" s="187" t="s">
        <v>429</v>
      </c>
      <c r="F66" s="187" t="s">
        <v>353</v>
      </c>
      <c r="G66" s="188">
        <v>8.8800000000000008</v>
      </c>
      <c r="H66" s="189">
        <v>26.34</v>
      </c>
      <c r="I66" s="189">
        <v>32.25</v>
      </c>
      <c r="J66" s="190">
        <v>286.38</v>
      </c>
      <c r="K66" s="191">
        <v>2.2017559938170925E-4</v>
      </c>
      <c r="L66" s="174" t="str">
        <f t="shared" si="1"/>
        <v>I</v>
      </c>
    </row>
    <row r="67" spans="1:12" x14ac:dyDescent="0.2">
      <c r="A67" s="172" t="str">
        <f t="shared" si="0"/>
        <v>F</v>
      </c>
      <c r="B67" s="186" t="s">
        <v>442</v>
      </c>
      <c r="C67" s="187"/>
      <c r="D67" s="187"/>
      <c r="E67" s="187" t="s">
        <v>417</v>
      </c>
      <c r="F67" s="187"/>
      <c r="G67" s="188"/>
      <c r="H67" s="189"/>
      <c r="I67" s="189"/>
      <c r="J67" s="190">
        <v>93403.14</v>
      </c>
      <c r="K67" s="191">
        <v>7.1810504691786098E-2</v>
      </c>
      <c r="L67" s="174" t="str">
        <f t="shared" si="1"/>
        <v>T</v>
      </c>
    </row>
    <row r="68" spans="1:12" x14ac:dyDescent="0.2">
      <c r="A68" s="172" t="str">
        <f t="shared" si="0"/>
        <v>F</v>
      </c>
      <c r="B68" s="186" t="s">
        <v>443</v>
      </c>
      <c r="C68" s="187"/>
      <c r="D68" s="187"/>
      <c r="E68" s="187" t="s">
        <v>303</v>
      </c>
      <c r="F68" s="187"/>
      <c r="G68" s="188"/>
      <c r="H68" s="189"/>
      <c r="I68" s="189"/>
      <c r="J68" s="190">
        <v>39.96</v>
      </c>
      <c r="K68" s="191">
        <v>3.0722176657912923E-5</v>
      </c>
      <c r="L68" s="174" t="str">
        <f t="shared" si="1"/>
        <v>T</v>
      </c>
    </row>
    <row r="69" spans="1:12" x14ac:dyDescent="0.2">
      <c r="A69" s="172" t="str">
        <f t="shared" si="0"/>
        <v>F</v>
      </c>
      <c r="B69" s="186" t="s">
        <v>444</v>
      </c>
      <c r="C69" s="187" t="s">
        <v>445</v>
      </c>
      <c r="D69" s="187" t="s">
        <v>56</v>
      </c>
      <c r="E69" s="187" t="s">
        <v>446</v>
      </c>
      <c r="F69" s="187" t="s">
        <v>335</v>
      </c>
      <c r="G69" s="188">
        <v>24.37</v>
      </c>
      <c r="H69" s="189">
        <v>1.34</v>
      </c>
      <c r="I69" s="189">
        <v>1.64</v>
      </c>
      <c r="J69" s="190">
        <v>39.96</v>
      </c>
      <c r="K69" s="191">
        <v>3.0722176657912923E-5</v>
      </c>
      <c r="L69" s="174" t="str">
        <f t="shared" si="1"/>
        <v>I</v>
      </c>
    </row>
    <row r="70" spans="1:12" x14ac:dyDescent="0.2">
      <c r="A70" s="172" t="str">
        <f t="shared" si="0"/>
        <v>F</v>
      </c>
      <c r="B70" s="186" t="s">
        <v>447</v>
      </c>
      <c r="C70" s="187"/>
      <c r="D70" s="187"/>
      <c r="E70" s="187" t="s">
        <v>448</v>
      </c>
      <c r="F70" s="187"/>
      <c r="G70" s="188"/>
      <c r="H70" s="189"/>
      <c r="I70" s="189"/>
      <c r="J70" s="190">
        <v>902.34</v>
      </c>
      <c r="K70" s="191">
        <v>6.9373996209962823E-4</v>
      </c>
      <c r="L70" s="174" t="str">
        <f t="shared" si="1"/>
        <v>T</v>
      </c>
    </row>
    <row r="71" spans="1:12" x14ac:dyDescent="0.2">
      <c r="A71" s="172" t="str">
        <f t="shared" si="0"/>
        <v>F</v>
      </c>
      <c r="B71" s="186" t="s">
        <v>449</v>
      </c>
      <c r="C71" s="187" t="s">
        <v>450</v>
      </c>
      <c r="D71" s="187" t="s">
        <v>56</v>
      </c>
      <c r="E71" s="187" t="s">
        <v>451</v>
      </c>
      <c r="F71" s="187" t="s">
        <v>335</v>
      </c>
      <c r="G71" s="188">
        <v>6</v>
      </c>
      <c r="H71" s="189">
        <v>122.8</v>
      </c>
      <c r="I71" s="189">
        <v>150.38999999999999</v>
      </c>
      <c r="J71" s="190">
        <v>902.34</v>
      </c>
      <c r="K71" s="191">
        <v>6.9373996209962823E-4</v>
      </c>
      <c r="L71" s="174" t="str">
        <f t="shared" si="1"/>
        <v>I</v>
      </c>
    </row>
    <row r="72" spans="1:12" x14ac:dyDescent="0.2">
      <c r="A72" s="172" t="str">
        <f t="shared" si="0"/>
        <v>F</v>
      </c>
      <c r="B72" s="186" t="s">
        <v>452</v>
      </c>
      <c r="C72" s="187"/>
      <c r="D72" s="187"/>
      <c r="E72" s="187" t="s">
        <v>453</v>
      </c>
      <c r="F72" s="187"/>
      <c r="G72" s="188"/>
      <c r="H72" s="189"/>
      <c r="I72" s="189"/>
      <c r="J72" s="190">
        <v>2667.39</v>
      </c>
      <c r="K72" s="191">
        <v>2.0507514213100684E-3</v>
      </c>
      <c r="L72" s="174" t="str">
        <f t="shared" si="1"/>
        <v>T</v>
      </c>
    </row>
    <row r="73" spans="1:12" x14ac:dyDescent="0.2">
      <c r="A73" s="172" t="str">
        <f t="shared" si="0"/>
        <v>F</v>
      </c>
      <c r="B73" s="186" t="s">
        <v>454</v>
      </c>
      <c r="C73" s="187" t="s">
        <v>455</v>
      </c>
      <c r="D73" s="187" t="s">
        <v>56</v>
      </c>
      <c r="E73" s="187" t="s">
        <v>456</v>
      </c>
      <c r="F73" s="187" t="s">
        <v>309</v>
      </c>
      <c r="G73" s="188">
        <v>7.8</v>
      </c>
      <c r="H73" s="189">
        <v>96.26</v>
      </c>
      <c r="I73" s="189">
        <v>117.88</v>
      </c>
      <c r="J73" s="190">
        <v>919.46</v>
      </c>
      <c r="K73" s="191">
        <v>7.069022159630784E-4</v>
      </c>
      <c r="L73" s="174" t="str">
        <f t="shared" si="1"/>
        <v>I</v>
      </c>
    </row>
    <row r="74" spans="1:12" x14ac:dyDescent="0.2">
      <c r="A74" s="172" t="str">
        <f t="shared" si="0"/>
        <v>F</v>
      </c>
      <c r="B74" s="186" t="s">
        <v>457</v>
      </c>
      <c r="C74" s="187" t="s">
        <v>458</v>
      </c>
      <c r="D74" s="187" t="s">
        <v>56</v>
      </c>
      <c r="E74" s="187" t="s">
        <v>459</v>
      </c>
      <c r="F74" s="187" t="s">
        <v>353</v>
      </c>
      <c r="G74" s="188">
        <v>0.09</v>
      </c>
      <c r="H74" s="189">
        <v>145.66</v>
      </c>
      <c r="I74" s="189">
        <v>178.38</v>
      </c>
      <c r="J74" s="190">
        <v>16.05</v>
      </c>
      <c r="K74" s="191">
        <v>1.2339612996984544E-5</v>
      </c>
      <c r="L74" s="174" t="str">
        <f t="shared" si="1"/>
        <v>I</v>
      </c>
    </row>
    <row r="75" spans="1:12" x14ac:dyDescent="0.2">
      <c r="A75" s="172" t="str">
        <f t="shared" si="0"/>
        <v>F</v>
      </c>
      <c r="B75" s="186" t="s">
        <v>460</v>
      </c>
      <c r="C75" s="187" t="s">
        <v>461</v>
      </c>
      <c r="D75" s="187" t="s">
        <v>56</v>
      </c>
      <c r="E75" s="187" t="s">
        <v>462</v>
      </c>
      <c r="F75" s="187" t="s">
        <v>463</v>
      </c>
      <c r="G75" s="188">
        <v>54.3</v>
      </c>
      <c r="H75" s="189">
        <v>11.56</v>
      </c>
      <c r="I75" s="189">
        <v>14.15</v>
      </c>
      <c r="J75" s="190">
        <v>768.34</v>
      </c>
      <c r="K75" s="191">
        <v>5.9071764798150183E-4</v>
      </c>
      <c r="L75" s="174" t="str">
        <f t="shared" si="1"/>
        <v>I</v>
      </c>
    </row>
    <row r="76" spans="1:12" x14ac:dyDescent="0.2">
      <c r="A76" s="172" t="str">
        <f t="shared" si="0"/>
        <v>F</v>
      </c>
      <c r="B76" s="186" t="s">
        <v>464</v>
      </c>
      <c r="C76" s="187" t="s">
        <v>465</v>
      </c>
      <c r="D76" s="187" t="s">
        <v>56</v>
      </c>
      <c r="E76" s="187" t="s">
        <v>466</v>
      </c>
      <c r="F76" s="187" t="s">
        <v>353</v>
      </c>
      <c r="G76" s="188">
        <v>1.08</v>
      </c>
      <c r="H76" s="189">
        <v>416.28</v>
      </c>
      <c r="I76" s="189">
        <v>509.81</v>
      </c>
      <c r="J76" s="190">
        <v>550.59</v>
      </c>
      <c r="K76" s="191">
        <v>4.2330638753954644E-4</v>
      </c>
      <c r="L76" s="174" t="str">
        <f t="shared" si="1"/>
        <v>I</v>
      </c>
    </row>
    <row r="77" spans="1:12" x14ac:dyDescent="0.2">
      <c r="A77" s="172" t="str">
        <f t="shared" ref="A77:A140" si="2">IF(B77&lt;&gt;0,"F","")</f>
        <v>F</v>
      </c>
      <c r="B77" s="186" t="s">
        <v>467</v>
      </c>
      <c r="C77" s="187" t="s">
        <v>468</v>
      </c>
      <c r="D77" s="187" t="s">
        <v>56</v>
      </c>
      <c r="E77" s="187" t="s">
        <v>469</v>
      </c>
      <c r="F77" s="187" t="s">
        <v>353</v>
      </c>
      <c r="G77" s="188">
        <v>1.08</v>
      </c>
      <c r="H77" s="189">
        <v>164.02</v>
      </c>
      <c r="I77" s="189">
        <v>200.87</v>
      </c>
      <c r="J77" s="190">
        <v>216.93</v>
      </c>
      <c r="K77" s="191">
        <v>1.6678082538541166E-4</v>
      </c>
      <c r="L77" s="174" t="str">
        <f t="shared" ref="L77:L140" si="3">IF(I77=0,"T","I")</f>
        <v>I</v>
      </c>
    </row>
    <row r="78" spans="1:12" ht="25.5" x14ac:dyDescent="0.2">
      <c r="A78" s="172" t="str">
        <f t="shared" si="2"/>
        <v>F</v>
      </c>
      <c r="B78" s="186" t="s">
        <v>470</v>
      </c>
      <c r="C78" s="187" t="s">
        <v>471</v>
      </c>
      <c r="D78" s="187" t="s">
        <v>56</v>
      </c>
      <c r="E78" s="187" t="s">
        <v>472</v>
      </c>
      <c r="F78" s="187" t="s">
        <v>309</v>
      </c>
      <c r="G78" s="188">
        <v>9</v>
      </c>
      <c r="H78" s="189">
        <v>17.79</v>
      </c>
      <c r="I78" s="189">
        <v>21.78</v>
      </c>
      <c r="J78" s="190">
        <v>196.02</v>
      </c>
      <c r="K78" s="191">
        <v>1.5070473144354583E-4</v>
      </c>
      <c r="L78" s="174" t="str">
        <f t="shared" si="3"/>
        <v>I</v>
      </c>
    </row>
    <row r="79" spans="1:12" x14ac:dyDescent="0.2">
      <c r="A79" s="172" t="str">
        <f t="shared" si="2"/>
        <v>F</v>
      </c>
      <c r="B79" s="186" t="s">
        <v>473</v>
      </c>
      <c r="C79" s="187"/>
      <c r="D79" s="187"/>
      <c r="E79" s="187" t="s">
        <v>474</v>
      </c>
      <c r="F79" s="187"/>
      <c r="G79" s="188"/>
      <c r="H79" s="189"/>
      <c r="I79" s="189"/>
      <c r="J79" s="190">
        <v>2335.7199999999998</v>
      </c>
      <c r="K79" s="191">
        <v>1.7957558174029119E-3</v>
      </c>
      <c r="L79" s="174" t="str">
        <f t="shared" si="3"/>
        <v>T</v>
      </c>
    </row>
    <row r="80" spans="1:12" x14ac:dyDescent="0.2">
      <c r="A80" s="172" t="str">
        <f t="shared" si="2"/>
        <v>F</v>
      </c>
      <c r="B80" s="186" t="s">
        <v>475</v>
      </c>
      <c r="C80" s="187" t="s">
        <v>455</v>
      </c>
      <c r="D80" s="187" t="s">
        <v>56</v>
      </c>
      <c r="E80" s="187" t="s">
        <v>456</v>
      </c>
      <c r="F80" s="187" t="s">
        <v>309</v>
      </c>
      <c r="G80" s="188">
        <v>9.17</v>
      </c>
      <c r="H80" s="189">
        <v>96.26</v>
      </c>
      <c r="I80" s="189">
        <v>117.88</v>
      </c>
      <c r="J80" s="190">
        <v>1080.95</v>
      </c>
      <c r="K80" s="191">
        <v>8.3105948094021451E-4</v>
      </c>
      <c r="L80" s="174" t="str">
        <f t="shared" si="3"/>
        <v>I</v>
      </c>
    </row>
    <row r="81" spans="1:12" x14ac:dyDescent="0.2">
      <c r="A81" s="172" t="str">
        <f t="shared" si="2"/>
        <v>F</v>
      </c>
      <c r="B81" s="186" t="s">
        <v>476</v>
      </c>
      <c r="C81" s="187" t="s">
        <v>458</v>
      </c>
      <c r="D81" s="187" t="s">
        <v>56</v>
      </c>
      <c r="E81" s="187" t="s">
        <v>459</v>
      </c>
      <c r="F81" s="187" t="s">
        <v>353</v>
      </c>
      <c r="G81" s="188">
        <v>0.1</v>
      </c>
      <c r="H81" s="189">
        <v>145.66</v>
      </c>
      <c r="I81" s="189">
        <v>178.38</v>
      </c>
      <c r="J81" s="190">
        <v>17.829999999999998</v>
      </c>
      <c r="K81" s="191">
        <v>1.3708118363628311E-5</v>
      </c>
      <c r="L81" s="174" t="str">
        <f t="shared" si="3"/>
        <v>I</v>
      </c>
    </row>
    <row r="82" spans="1:12" x14ac:dyDescent="0.2">
      <c r="A82" s="172" t="str">
        <f t="shared" si="2"/>
        <v>F</v>
      </c>
      <c r="B82" s="186" t="s">
        <v>477</v>
      </c>
      <c r="C82" s="187" t="s">
        <v>461</v>
      </c>
      <c r="D82" s="187" t="s">
        <v>56</v>
      </c>
      <c r="E82" s="187" t="s">
        <v>462</v>
      </c>
      <c r="F82" s="187" t="s">
        <v>463</v>
      </c>
      <c r="G82" s="188">
        <v>32.33</v>
      </c>
      <c r="H82" s="189">
        <v>11.56</v>
      </c>
      <c r="I82" s="189">
        <v>14.15</v>
      </c>
      <c r="J82" s="190">
        <v>457.46</v>
      </c>
      <c r="K82" s="191">
        <v>3.5170587922744856E-4</v>
      </c>
      <c r="L82" s="174" t="str">
        <f t="shared" si="3"/>
        <v>I</v>
      </c>
    </row>
    <row r="83" spans="1:12" x14ac:dyDescent="0.2">
      <c r="A83" s="172" t="str">
        <f t="shared" si="2"/>
        <v>F</v>
      </c>
      <c r="B83" s="186" t="s">
        <v>478</v>
      </c>
      <c r="C83" s="187" t="s">
        <v>479</v>
      </c>
      <c r="D83" s="187" t="s">
        <v>56</v>
      </c>
      <c r="E83" s="187" t="s">
        <v>480</v>
      </c>
      <c r="F83" s="187" t="s">
        <v>463</v>
      </c>
      <c r="G83" s="188">
        <v>9.3800000000000008</v>
      </c>
      <c r="H83" s="189">
        <v>12.74</v>
      </c>
      <c r="I83" s="189">
        <v>15.6</v>
      </c>
      <c r="J83" s="190">
        <v>146.32</v>
      </c>
      <c r="K83" s="191">
        <v>1.1249421643107654E-4</v>
      </c>
      <c r="L83" s="174" t="str">
        <f t="shared" si="3"/>
        <v>I</v>
      </c>
    </row>
    <row r="84" spans="1:12" x14ac:dyDescent="0.2">
      <c r="A84" s="172" t="str">
        <f t="shared" si="2"/>
        <v>F</v>
      </c>
      <c r="B84" s="186" t="s">
        <v>481</v>
      </c>
      <c r="C84" s="187" t="s">
        <v>465</v>
      </c>
      <c r="D84" s="187" t="s">
        <v>56</v>
      </c>
      <c r="E84" s="187" t="s">
        <v>466</v>
      </c>
      <c r="F84" s="187" t="s">
        <v>353</v>
      </c>
      <c r="G84" s="188">
        <v>0.59</v>
      </c>
      <c r="H84" s="189">
        <v>416.28</v>
      </c>
      <c r="I84" s="189">
        <v>509.81</v>
      </c>
      <c r="J84" s="190">
        <v>300.77999999999997</v>
      </c>
      <c r="K84" s="191">
        <v>2.312466540332094E-4</v>
      </c>
      <c r="L84" s="174" t="str">
        <f t="shared" si="3"/>
        <v>I</v>
      </c>
    </row>
    <row r="85" spans="1:12" x14ac:dyDescent="0.2">
      <c r="A85" s="172" t="str">
        <f t="shared" si="2"/>
        <v>F</v>
      </c>
      <c r="B85" s="186" t="s">
        <v>482</v>
      </c>
      <c r="C85" s="187" t="s">
        <v>468</v>
      </c>
      <c r="D85" s="187" t="s">
        <v>56</v>
      </c>
      <c r="E85" s="187" t="s">
        <v>469</v>
      </c>
      <c r="F85" s="187" t="s">
        <v>353</v>
      </c>
      <c r="G85" s="188">
        <v>0.59</v>
      </c>
      <c r="H85" s="189">
        <v>164.02</v>
      </c>
      <c r="I85" s="189">
        <v>200.87</v>
      </c>
      <c r="J85" s="190">
        <v>118.51</v>
      </c>
      <c r="K85" s="191">
        <v>9.1113242135366872E-5</v>
      </c>
      <c r="L85" s="174" t="str">
        <f t="shared" si="3"/>
        <v>I</v>
      </c>
    </row>
    <row r="86" spans="1:12" ht="25.5" x14ac:dyDescent="0.2">
      <c r="A86" s="172" t="str">
        <f t="shared" si="2"/>
        <v>F</v>
      </c>
      <c r="B86" s="186" t="s">
        <v>483</v>
      </c>
      <c r="C86" s="187" t="s">
        <v>471</v>
      </c>
      <c r="D86" s="187" t="s">
        <v>56</v>
      </c>
      <c r="E86" s="187" t="s">
        <v>472</v>
      </c>
      <c r="F86" s="187" t="s">
        <v>309</v>
      </c>
      <c r="G86" s="188">
        <v>9.82</v>
      </c>
      <c r="H86" s="189">
        <v>17.79</v>
      </c>
      <c r="I86" s="189">
        <v>21.78</v>
      </c>
      <c r="J86" s="190">
        <v>213.87</v>
      </c>
      <c r="K86" s="191">
        <v>1.6442822627196787E-4</v>
      </c>
      <c r="L86" s="174" t="str">
        <f t="shared" si="3"/>
        <v>I</v>
      </c>
    </row>
    <row r="87" spans="1:12" x14ac:dyDescent="0.2">
      <c r="A87" s="172" t="str">
        <f t="shared" si="2"/>
        <v>F</v>
      </c>
      <c r="B87" s="186" t="s">
        <v>484</v>
      </c>
      <c r="C87" s="187"/>
      <c r="D87" s="187"/>
      <c r="E87" s="187" t="s">
        <v>485</v>
      </c>
      <c r="F87" s="187"/>
      <c r="G87" s="188"/>
      <c r="H87" s="189"/>
      <c r="I87" s="189"/>
      <c r="J87" s="190">
        <v>944.31</v>
      </c>
      <c r="K87" s="191">
        <v>7.2600747346931299E-4</v>
      </c>
      <c r="L87" s="174" t="str">
        <f t="shared" si="3"/>
        <v>T</v>
      </c>
    </row>
    <row r="88" spans="1:12" x14ac:dyDescent="0.2">
      <c r="A88" s="172" t="str">
        <f t="shared" si="2"/>
        <v>F</v>
      </c>
      <c r="B88" s="186" t="s">
        <v>486</v>
      </c>
      <c r="C88" s="187" t="s">
        <v>487</v>
      </c>
      <c r="D88" s="187" t="s">
        <v>56</v>
      </c>
      <c r="E88" s="187" t="s">
        <v>488</v>
      </c>
      <c r="F88" s="187" t="s">
        <v>309</v>
      </c>
      <c r="G88" s="188">
        <v>6.55</v>
      </c>
      <c r="H88" s="189">
        <v>86.54</v>
      </c>
      <c r="I88" s="189">
        <v>105.98</v>
      </c>
      <c r="J88" s="190">
        <v>694.16</v>
      </c>
      <c r="K88" s="191">
        <v>5.3368634006148224E-4</v>
      </c>
      <c r="L88" s="174" t="str">
        <f t="shared" si="3"/>
        <v>I</v>
      </c>
    </row>
    <row r="89" spans="1:12" x14ac:dyDescent="0.2">
      <c r="A89" s="172" t="str">
        <f t="shared" si="2"/>
        <v>F</v>
      </c>
      <c r="B89" s="186" t="s">
        <v>489</v>
      </c>
      <c r="C89" s="187" t="s">
        <v>490</v>
      </c>
      <c r="D89" s="187" t="s">
        <v>56</v>
      </c>
      <c r="E89" s="187" t="s">
        <v>491</v>
      </c>
      <c r="F89" s="187" t="s">
        <v>353</v>
      </c>
      <c r="G89" s="188">
        <v>0.19</v>
      </c>
      <c r="H89" s="189">
        <v>373.96</v>
      </c>
      <c r="I89" s="189">
        <v>457.98</v>
      </c>
      <c r="J89" s="190">
        <v>87.01</v>
      </c>
      <c r="K89" s="191">
        <v>6.6895310085210292E-5</v>
      </c>
      <c r="L89" s="174" t="str">
        <f t="shared" si="3"/>
        <v>I</v>
      </c>
    </row>
    <row r="90" spans="1:12" x14ac:dyDescent="0.2">
      <c r="A90" s="172" t="str">
        <f t="shared" si="2"/>
        <v>F</v>
      </c>
      <c r="B90" s="186" t="s">
        <v>492</v>
      </c>
      <c r="C90" s="187" t="s">
        <v>461</v>
      </c>
      <c r="D90" s="187" t="s">
        <v>56</v>
      </c>
      <c r="E90" s="187" t="s">
        <v>462</v>
      </c>
      <c r="F90" s="187" t="s">
        <v>463</v>
      </c>
      <c r="G90" s="188">
        <v>11.53</v>
      </c>
      <c r="H90" s="189">
        <v>11.56</v>
      </c>
      <c r="I90" s="189">
        <v>14.15</v>
      </c>
      <c r="J90" s="190">
        <v>163.13999999999999</v>
      </c>
      <c r="K90" s="191">
        <v>1.2542582332262045E-4</v>
      </c>
      <c r="L90" s="174" t="str">
        <f t="shared" si="3"/>
        <v>I</v>
      </c>
    </row>
    <row r="91" spans="1:12" x14ac:dyDescent="0.2">
      <c r="A91" s="172" t="str">
        <f t="shared" si="2"/>
        <v>F</v>
      </c>
      <c r="B91" s="186" t="s">
        <v>493</v>
      </c>
      <c r="C91" s="187"/>
      <c r="D91" s="187"/>
      <c r="E91" s="187" t="s">
        <v>494</v>
      </c>
      <c r="F91" s="187"/>
      <c r="G91" s="188"/>
      <c r="H91" s="189"/>
      <c r="I91" s="189"/>
      <c r="J91" s="190">
        <v>26984.04</v>
      </c>
      <c r="K91" s="191">
        <v>2.074595705265737E-2</v>
      </c>
      <c r="L91" s="174" t="str">
        <f t="shared" si="3"/>
        <v>T</v>
      </c>
    </row>
    <row r="92" spans="1:12" x14ac:dyDescent="0.2">
      <c r="A92" s="172" t="str">
        <f t="shared" si="2"/>
        <v>F</v>
      </c>
      <c r="B92" s="186" t="s">
        <v>495</v>
      </c>
      <c r="C92" s="187"/>
      <c r="D92" s="187"/>
      <c r="E92" s="187" t="s">
        <v>496</v>
      </c>
      <c r="F92" s="187"/>
      <c r="G92" s="188"/>
      <c r="H92" s="189"/>
      <c r="I92" s="189"/>
      <c r="J92" s="190">
        <v>18150.39</v>
      </c>
      <c r="K92" s="191">
        <v>1.3954441641391794E-2</v>
      </c>
      <c r="L92" s="174" t="str">
        <f t="shared" si="3"/>
        <v>T</v>
      </c>
    </row>
    <row r="93" spans="1:12" x14ac:dyDescent="0.2">
      <c r="A93" s="172" t="str">
        <f t="shared" si="2"/>
        <v>F</v>
      </c>
      <c r="B93" s="186" t="s">
        <v>497</v>
      </c>
      <c r="C93" s="187" t="s">
        <v>498</v>
      </c>
      <c r="D93" s="187" t="s">
        <v>56</v>
      </c>
      <c r="E93" s="187" t="s">
        <v>499</v>
      </c>
      <c r="F93" s="187" t="s">
        <v>463</v>
      </c>
      <c r="G93" s="188">
        <v>592.76</v>
      </c>
      <c r="H93" s="189">
        <v>18.47</v>
      </c>
      <c r="I93" s="189">
        <v>22.62</v>
      </c>
      <c r="J93" s="190">
        <v>13408.23</v>
      </c>
      <c r="K93" s="191">
        <v>1.0308558827075268E-2</v>
      </c>
      <c r="L93" s="174" t="str">
        <f t="shared" si="3"/>
        <v>I</v>
      </c>
    </row>
    <row r="94" spans="1:12" x14ac:dyDescent="0.2">
      <c r="A94" s="172" t="str">
        <f t="shared" si="2"/>
        <v>F</v>
      </c>
      <c r="B94" s="186" t="s">
        <v>500</v>
      </c>
      <c r="C94" s="187" t="s">
        <v>501</v>
      </c>
      <c r="D94" s="187" t="s">
        <v>56</v>
      </c>
      <c r="E94" s="187" t="s">
        <v>502</v>
      </c>
      <c r="F94" s="187" t="s">
        <v>463</v>
      </c>
      <c r="G94" s="188">
        <v>155.43</v>
      </c>
      <c r="H94" s="189">
        <v>24.92</v>
      </c>
      <c r="I94" s="189">
        <v>30.51</v>
      </c>
      <c r="J94" s="190">
        <v>4742.16</v>
      </c>
      <c r="K94" s="191">
        <v>3.6458828143165248E-3</v>
      </c>
      <c r="L94" s="174" t="str">
        <f t="shared" si="3"/>
        <v>I</v>
      </c>
    </row>
    <row r="95" spans="1:12" x14ac:dyDescent="0.2">
      <c r="A95" s="172" t="str">
        <f t="shared" si="2"/>
        <v>F</v>
      </c>
      <c r="B95" s="186" t="s">
        <v>503</v>
      </c>
      <c r="C95" s="187"/>
      <c r="D95" s="187"/>
      <c r="E95" s="187" t="s">
        <v>504</v>
      </c>
      <c r="F95" s="187"/>
      <c r="G95" s="188"/>
      <c r="H95" s="189"/>
      <c r="I95" s="189"/>
      <c r="J95" s="190">
        <v>8833.65</v>
      </c>
      <c r="K95" s="191">
        <v>6.7915154112655769E-3</v>
      </c>
      <c r="L95" s="174" t="str">
        <f t="shared" si="3"/>
        <v>T</v>
      </c>
    </row>
    <row r="96" spans="1:12" x14ac:dyDescent="0.2">
      <c r="A96" s="172" t="str">
        <f t="shared" si="2"/>
        <v>F</v>
      </c>
      <c r="B96" s="186" t="s">
        <v>505</v>
      </c>
      <c r="C96" s="187" t="s">
        <v>506</v>
      </c>
      <c r="D96" s="187" t="s">
        <v>56</v>
      </c>
      <c r="E96" s="187" t="s">
        <v>507</v>
      </c>
      <c r="F96" s="187" t="s">
        <v>353</v>
      </c>
      <c r="G96" s="188">
        <v>1.51</v>
      </c>
      <c r="H96" s="189">
        <v>4750.28</v>
      </c>
      <c r="I96" s="189">
        <v>5817.66</v>
      </c>
      <c r="J96" s="190">
        <v>8784.66</v>
      </c>
      <c r="K96" s="191">
        <v>6.7538507607532864E-3</v>
      </c>
      <c r="L96" s="174" t="str">
        <f t="shared" si="3"/>
        <v>I</v>
      </c>
    </row>
    <row r="97" spans="1:12" x14ac:dyDescent="0.2">
      <c r="A97" s="172" t="str">
        <f t="shared" si="2"/>
        <v>F</v>
      </c>
      <c r="B97" s="186" t="s">
        <v>508</v>
      </c>
      <c r="C97" s="187" t="s">
        <v>509</v>
      </c>
      <c r="D97" s="187" t="s">
        <v>56</v>
      </c>
      <c r="E97" s="187" t="s">
        <v>510</v>
      </c>
      <c r="F97" s="187" t="s">
        <v>309</v>
      </c>
      <c r="G97" s="188">
        <v>1.51</v>
      </c>
      <c r="H97" s="189">
        <v>26.5</v>
      </c>
      <c r="I97" s="189">
        <v>32.450000000000003</v>
      </c>
      <c r="J97" s="190">
        <v>48.99</v>
      </c>
      <c r="K97" s="191">
        <v>3.7664650512291139E-5</v>
      </c>
      <c r="L97" s="174" t="str">
        <f t="shared" si="3"/>
        <v>I</v>
      </c>
    </row>
    <row r="98" spans="1:12" x14ac:dyDescent="0.2">
      <c r="A98" s="172" t="str">
        <f t="shared" si="2"/>
        <v>F</v>
      </c>
      <c r="B98" s="186" t="s">
        <v>511</v>
      </c>
      <c r="C98" s="187"/>
      <c r="D98" s="187"/>
      <c r="E98" s="187" t="s">
        <v>512</v>
      </c>
      <c r="F98" s="187"/>
      <c r="G98" s="188"/>
      <c r="H98" s="189"/>
      <c r="I98" s="189"/>
      <c r="J98" s="190">
        <v>2418.85</v>
      </c>
      <c r="K98" s="191">
        <v>1.8596680933181348E-3</v>
      </c>
      <c r="L98" s="174" t="str">
        <f t="shared" si="3"/>
        <v>T</v>
      </c>
    </row>
    <row r="99" spans="1:12" x14ac:dyDescent="0.2">
      <c r="A99" s="172" t="str">
        <f t="shared" si="2"/>
        <v>F</v>
      </c>
      <c r="B99" s="186" t="s">
        <v>513</v>
      </c>
      <c r="C99" s="187" t="s">
        <v>514</v>
      </c>
      <c r="D99" s="187" t="s">
        <v>56</v>
      </c>
      <c r="E99" s="187" t="s">
        <v>515</v>
      </c>
      <c r="F99" s="187" t="s">
        <v>309</v>
      </c>
      <c r="G99" s="188">
        <v>15.07</v>
      </c>
      <c r="H99" s="189">
        <v>6.65</v>
      </c>
      <c r="I99" s="189">
        <v>8.14</v>
      </c>
      <c r="J99" s="190">
        <v>122.66</v>
      </c>
      <c r="K99" s="191">
        <v>9.4303858580070031E-5</v>
      </c>
      <c r="L99" s="174" t="str">
        <f t="shared" si="3"/>
        <v>I</v>
      </c>
    </row>
    <row r="100" spans="1:12" x14ac:dyDescent="0.2">
      <c r="A100" s="172" t="str">
        <f t="shared" si="2"/>
        <v>F</v>
      </c>
      <c r="B100" s="186" t="s">
        <v>516</v>
      </c>
      <c r="C100" s="187" t="s">
        <v>517</v>
      </c>
      <c r="D100" s="187" t="s">
        <v>56</v>
      </c>
      <c r="E100" s="187" t="s">
        <v>518</v>
      </c>
      <c r="F100" s="187" t="s">
        <v>309</v>
      </c>
      <c r="G100" s="188">
        <v>15.07</v>
      </c>
      <c r="H100" s="189">
        <v>25.43</v>
      </c>
      <c r="I100" s="189">
        <v>31.14</v>
      </c>
      <c r="J100" s="190">
        <v>469.27</v>
      </c>
      <c r="K100" s="191">
        <v>3.6078568168815804E-4</v>
      </c>
      <c r="L100" s="174" t="str">
        <f t="shared" si="3"/>
        <v>I</v>
      </c>
    </row>
    <row r="101" spans="1:12" x14ac:dyDescent="0.2">
      <c r="A101" s="172" t="str">
        <f t="shared" si="2"/>
        <v>F</v>
      </c>
      <c r="B101" s="186" t="s">
        <v>519</v>
      </c>
      <c r="C101" s="187" t="s">
        <v>520</v>
      </c>
      <c r="D101" s="187" t="s">
        <v>56</v>
      </c>
      <c r="E101" s="187" t="s">
        <v>521</v>
      </c>
      <c r="F101" s="187" t="s">
        <v>309</v>
      </c>
      <c r="G101" s="188">
        <v>13.1</v>
      </c>
      <c r="H101" s="189">
        <v>113.88</v>
      </c>
      <c r="I101" s="189">
        <v>139.46</v>
      </c>
      <c r="J101" s="190">
        <v>1826.92</v>
      </c>
      <c r="K101" s="191">
        <v>1.4045785530499067E-3</v>
      </c>
      <c r="L101" s="174" t="str">
        <f t="shared" si="3"/>
        <v>I</v>
      </c>
    </row>
    <row r="102" spans="1:12" x14ac:dyDescent="0.2">
      <c r="A102" s="172" t="str">
        <f t="shared" si="2"/>
        <v>F</v>
      </c>
      <c r="B102" s="186" t="s">
        <v>522</v>
      </c>
      <c r="C102" s="187"/>
      <c r="D102" s="187"/>
      <c r="E102" s="187" t="s">
        <v>523</v>
      </c>
      <c r="F102" s="187"/>
      <c r="G102" s="188"/>
      <c r="H102" s="189"/>
      <c r="I102" s="189"/>
      <c r="J102" s="190">
        <v>55714.3</v>
      </c>
      <c r="K102" s="191">
        <v>4.2834448622921871E-2</v>
      </c>
      <c r="L102" s="174" t="str">
        <f t="shared" si="3"/>
        <v>T</v>
      </c>
    </row>
    <row r="103" spans="1:12" x14ac:dyDescent="0.2">
      <c r="A103" s="172" t="str">
        <f t="shared" si="2"/>
        <v>F</v>
      </c>
      <c r="B103" s="186" t="s">
        <v>524</v>
      </c>
      <c r="C103" s="187" t="s">
        <v>525</v>
      </c>
      <c r="D103" s="187" t="s">
        <v>56</v>
      </c>
      <c r="E103" s="187" t="s">
        <v>526</v>
      </c>
      <c r="F103" s="187" t="s">
        <v>309</v>
      </c>
      <c r="G103" s="188">
        <v>15.93</v>
      </c>
      <c r="H103" s="189">
        <v>1131.55</v>
      </c>
      <c r="I103" s="189">
        <v>1385.8</v>
      </c>
      <c r="J103" s="190">
        <v>22075.79</v>
      </c>
      <c r="K103" s="191">
        <v>1.697238038646115E-2</v>
      </c>
      <c r="L103" s="174" t="str">
        <f t="shared" si="3"/>
        <v>I</v>
      </c>
    </row>
    <row r="104" spans="1:12" x14ac:dyDescent="0.2">
      <c r="A104" s="172" t="str">
        <f t="shared" si="2"/>
        <v>F</v>
      </c>
      <c r="B104" s="186" t="s">
        <v>527</v>
      </c>
      <c r="C104" s="187" t="s">
        <v>528</v>
      </c>
      <c r="D104" s="187" t="s">
        <v>56</v>
      </c>
      <c r="E104" s="187" t="s">
        <v>529</v>
      </c>
      <c r="F104" s="187" t="s">
        <v>309</v>
      </c>
      <c r="G104" s="188">
        <v>28.16</v>
      </c>
      <c r="H104" s="189">
        <v>621.32000000000005</v>
      </c>
      <c r="I104" s="189">
        <v>760.93</v>
      </c>
      <c r="J104" s="190">
        <v>21427.78</v>
      </c>
      <c r="K104" s="191">
        <v>1.6474175238911242E-2</v>
      </c>
      <c r="L104" s="174" t="str">
        <f t="shared" si="3"/>
        <v>I</v>
      </c>
    </row>
    <row r="105" spans="1:12" x14ac:dyDescent="0.2">
      <c r="A105" s="172" t="str">
        <f t="shared" si="2"/>
        <v>F</v>
      </c>
      <c r="B105" s="186" t="s">
        <v>530</v>
      </c>
      <c r="C105" s="187" t="s">
        <v>531</v>
      </c>
      <c r="D105" s="187" t="s">
        <v>56</v>
      </c>
      <c r="E105" s="187" t="s">
        <v>532</v>
      </c>
      <c r="F105" s="187" t="s">
        <v>533</v>
      </c>
      <c r="G105" s="188">
        <v>1</v>
      </c>
      <c r="H105" s="189">
        <v>2963.02</v>
      </c>
      <c r="I105" s="189">
        <v>3628.81</v>
      </c>
      <c r="J105" s="190">
        <v>3628.81</v>
      </c>
      <c r="K105" s="191">
        <v>2.7899134604104348E-3</v>
      </c>
      <c r="L105" s="174" t="str">
        <f t="shared" si="3"/>
        <v>I</v>
      </c>
    </row>
    <row r="106" spans="1:12" x14ac:dyDescent="0.2">
      <c r="A106" s="172" t="str">
        <f t="shared" si="2"/>
        <v>F</v>
      </c>
      <c r="B106" s="186" t="s">
        <v>534</v>
      </c>
      <c r="C106" s="187" t="s">
        <v>535</v>
      </c>
      <c r="D106" s="187" t="s">
        <v>56</v>
      </c>
      <c r="E106" s="187" t="s">
        <v>536</v>
      </c>
      <c r="F106" s="187" t="s">
        <v>309</v>
      </c>
      <c r="G106" s="188">
        <v>132.27000000000001</v>
      </c>
      <c r="H106" s="189">
        <v>44.46</v>
      </c>
      <c r="I106" s="189">
        <v>54.45</v>
      </c>
      <c r="J106" s="190">
        <v>7202.1</v>
      </c>
      <c r="K106" s="191">
        <v>5.53714185455342E-3</v>
      </c>
      <c r="L106" s="174" t="str">
        <f t="shared" si="3"/>
        <v>I</v>
      </c>
    </row>
    <row r="107" spans="1:12" x14ac:dyDescent="0.2">
      <c r="A107" s="172" t="str">
        <f t="shared" si="2"/>
        <v>F</v>
      </c>
      <c r="B107" s="186" t="s">
        <v>537</v>
      </c>
      <c r="C107" s="187" t="s">
        <v>498</v>
      </c>
      <c r="D107" s="187" t="s">
        <v>56</v>
      </c>
      <c r="E107" s="187" t="s">
        <v>499</v>
      </c>
      <c r="F107" s="187" t="s">
        <v>463</v>
      </c>
      <c r="G107" s="188">
        <v>61</v>
      </c>
      <c r="H107" s="189">
        <v>18.47</v>
      </c>
      <c r="I107" s="189">
        <v>22.62</v>
      </c>
      <c r="J107" s="190">
        <v>1379.82</v>
      </c>
      <c r="K107" s="191">
        <v>1.0608376825856206E-3</v>
      </c>
      <c r="L107" s="174" t="str">
        <f t="shared" si="3"/>
        <v>I</v>
      </c>
    </row>
    <row r="108" spans="1:12" x14ac:dyDescent="0.2">
      <c r="A108" s="172" t="str">
        <f t="shared" si="2"/>
        <v>F</v>
      </c>
      <c r="B108" s="186" t="s">
        <v>538</v>
      </c>
      <c r="C108" s="187"/>
      <c r="D108" s="187"/>
      <c r="E108" s="187" t="s">
        <v>539</v>
      </c>
      <c r="F108" s="187"/>
      <c r="G108" s="188"/>
      <c r="H108" s="189"/>
      <c r="I108" s="189"/>
      <c r="J108" s="190">
        <v>1396.23</v>
      </c>
      <c r="K108" s="191">
        <v>1.0734540719488928E-3</v>
      </c>
      <c r="L108" s="174" t="str">
        <f t="shared" si="3"/>
        <v>T</v>
      </c>
    </row>
    <row r="109" spans="1:12" x14ac:dyDescent="0.2">
      <c r="A109" s="172" t="str">
        <f t="shared" si="2"/>
        <v>F</v>
      </c>
      <c r="B109" s="186" t="s">
        <v>540</v>
      </c>
      <c r="C109" s="187" t="s">
        <v>506</v>
      </c>
      <c r="D109" s="187" t="s">
        <v>56</v>
      </c>
      <c r="E109" s="187" t="s">
        <v>507</v>
      </c>
      <c r="F109" s="187" t="s">
        <v>353</v>
      </c>
      <c r="G109" s="188">
        <v>0.24</v>
      </c>
      <c r="H109" s="189">
        <v>4750.28</v>
      </c>
      <c r="I109" s="189">
        <v>5817.66</v>
      </c>
      <c r="J109" s="190">
        <v>1396.23</v>
      </c>
      <c r="K109" s="191">
        <v>1.0734540719488928E-3</v>
      </c>
      <c r="L109" s="174" t="str">
        <f t="shared" si="3"/>
        <v>I</v>
      </c>
    </row>
    <row r="110" spans="1:12" x14ac:dyDescent="0.2">
      <c r="A110" s="172" t="str">
        <f t="shared" si="2"/>
        <v>F</v>
      </c>
      <c r="B110" s="186" t="s">
        <v>541</v>
      </c>
      <c r="C110" s="187"/>
      <c r="D110" s="187"/>
      <c r="E110" s="187" t="s">
        <v>431</v>
      </c>
      <c r="F110" s="187"/>
      <c r="G110" s="188"/>
      <c r="H110" s="189"/>
      <c r="I110" s="189"/>
      <c r="J110" s="190">
        <v>287198</v>
      </c>
      <c r="K110" s="191">
        <v>0.22080449679177364</v>
      </c>
      <c r="L110" s="174" t="str">
        <f t="shared" si="3"/>
        <v>T</v>
      </c>
    </row>
    <row r="111" spans="1:12" x14ac:dyDescent="0.2">
      <c r="A111" s="172" t="str">
        <f t="shared" si="2"/>
        <v>F</v>
      </c>
      <c r="B111" s="186" t="s">
        <v>542</v>
      </c>
      <c r="C111" s="187"/>
      <c r="D111" s="187"/>
      <c r="E111" s="187" t="s">
        <v>303</v>
      </c>
      <c r="F111" s="187"/>
      <c r="G111" s="188"/>
      <c r="H111" s="189"/>
      <c r="I111" s="189"/>
      <c r="J111" s="190">
        <v>1852.75</v>
      </c>
      <c r="K111" s="191">
        <v>1.4244372573310351E-3</v>
      </c>
      <c r="L111" s="174" t="str">
        <f t="shared" si="3"/>
        <v>T</v>
      </c>
    </row>
    <row r="112" spans="1:12" x14ac:dyDescent="0.2">
      <c r="A112" s="172" t="str">
        <f t="shared" si="2"/>
        <v>F</v>
      </c>
      <c r="B112" s="186" t="s">
        <v>543</v>
      </c>
      <c r="C112" s="187" t="s">
        <v>544</v>
      </c>
      <c r="D112" s="187" t="s">
        <v>56</v>
      </c>
      <c r="E112" s="187" t="s">
        <v>545</v>
      </c>
      <c r="F112" s="187" t="s">
        <v>309</v>
      </c>
      <c r="G112" s="188">
        <v>96.8</v>
      </c>
      <c r="H112" s="189">
        <v>15.63</v>
      </c>
      <c r="I112" s="189">
        <v>19.14</v>
      </c>
      <c r="J112" s="190">
        <v>1852.75</v>
      </c>
      <c r="K112" s="191">
        <v>1.4244372573310351E-3</v>
      </c>
      <c r="L112" s="174" t="str">
        <f t="shared" si="3"/>
        <v>I</v>
      </c>
    </row>
    <row r="113" spans="1:12" x14ac:dyDescent="0.2">
      <c r="A113" s="172" t="str">
        <f t="shared" si="2"/>
        <v>F</v>
      </c>
      <c r="B113" s="186" t="s">
        <v>546</v>
      </c>
      <c r="C113" s="187"/>
      <c r="D113" s="187"/>
      <c r="E113" s="187" t="s">
        <v>448</v>
      </c>
      <c r="F113" s="187"/>
      <c r="G113" s="188"/>
      <c r="H113" s="189"/>
      <c r="I113" s="189"/>
      <c r="J113" s="190">
        <v>12031.2</v>
      </c>
      <c r="K113" s="191">
        <v>9.2498661613283767E-3</v>
      </c>
      <c r="L113" s="174" t="str">
        <f t="shared" si="3"/>
        <v>T</v>
      </c>
    </row>
    <row r="114" spans="1:12" x14ac:dyDescent="0.2">
      <c r="A114" s="172" t="str">
        <f t="shared" si="2"/>
        <v>F</v>
      </c>
      <c r="B114" s="186" t="s">
        <v>547</v>
      </c>
      <c r="C114" s="187" t="s">
        <v>450</v>
      </c>
      <c r="D114" s="187" t="s">
        <v>56</v>
      </c>
      <c r="E114" s="187" t="s">
        <v>451</v>
      </c>
      <c r="F114" s="187" t="s">
        <v>335</v>
      </c>
      <c r="G114" s="188">
        <v>80</v>
      </c>
      <c r="H114" s="189">
        <v>122.8</v>
      </c>
      <c r="I114" s="189">
        <v>150.38999999999999</v>
      </c>
      <c r="J114" s="190">
        <v>12031.2</v>
      </c>
      <c r="K114" s="191">
        <v>9.2498661613283767E-3</v>
      </c>
      <c r="L114" s="174" t="str">
        <f t="shared" si="3"/>
        <v>I</v>
      </c>
    </row>
    <row r="115" spans="1:12" x14ac:dyDescent="0.2">
      <c r="A115" s="172" t="str">
        <f t="shared" si="2"/>
        <v>F</v>
      </c>
      <c r="B115" s="186" t="s">
        <v>548</v>
      </c>
      <c r="C115" s="187"/>
      <c r="D115" s="187"/>
      <c r="E115" s="187" t="s">
        <v>453</v>
      </c>
      <c r="F115" s="187"/>
      <c r="G115" s="188"/>
      <c r="H115" s="189"/>
      <c r="I115" s="189"/>
      <c r="J115" s="190">
        <v>10669.35</v>
      </c>
      <c r="K115" s="191">
        <v>8.2028442323599411E-3</v>
      </c>
      <c r="L115" s="174" t="str">
        <f t="shared" si="3"/>
        <v>T</v>
      </c>
    </row>
    <row r="116" spans="1:12" x14ac:dyDescent="0.2">
      <c r="A116" s="172" t="str">
        <f t="shared" si="2"/>
        <v>F</v>
      </c>
      <c r="B116" s="186" t="s">
        <v>549</v>
      </c>
      <c r="C116" s="187" t="s">
        <v>455</v>
      </c>
      <c r="D116" s="187" t="s">
        <v>56</v>
      </c>
      <c r="E116" s="187" t="s">
        <v>456</v>
      </c>
      <c r="F116" s="187" t="s">
        <v>309</v>
      </c>
      <c r="G116" s="188">
        <v>31.2</v>
      </c>
      <c r="H116" s="189">
        <v>96.26</v>
      </c>
      <c r="I116" s="189">
        <v>117.88</v>
      </c>
      <c r="J116" s="190">
        <v>3677.85</v>
      </c>
      <c r="K116" s="191">
        <v>2.8276165520847107E-3</v>
      </c>
      <c r="L116" s="174" t="str">
        <f t="shared" si="3"/>
        <v>I</v>
      </c>
    </row>
    <row r="117" spans="1:12" x14ac:dyDescent="0.2">
      <c r="A117" s="172" t="str">
        <f t="shared" si="2"/>
        <v>F</v>
      </c>
      <c r="B117" s="186" t="s">
        <v>550</v>
      </c>
      <c r="C117" s="187" t="s">
        <v>458</v>
      </c>
      <c r="D117" s="187" t="s">
        <v>56</v>
      </c>
      <c r="E117" s="187" t="s">
        <v>459</v>
      </c>
      <c r="F117" s="187" t="s">
        <v>353</v>
      </c>
      <c r="G117" s="188">
        <v>0.36</v>
      </c>
      <c r="H117" s="189">
        <v>145.66</v>
      </c>
      <c r="I117" s="189">
        <v>178.38</v>
      </c>
      <c r="J117" s="190">
        <v>64.209999999999994</v>
      </c>
      <c r="K117" s="191">
        <v>4.9366140220335046E-5</v>
      </c>
      <c r="L117" s="174" t="str">
        <f t="shared" si="3"/>
        <v>I</v>
      </c>
    </row>
    <row r="118" spans="1:12" x14ac:dyDescent="0.2">
      <c r="A118" s="172" t="str">
        <f t="shared" si="2"/>
        <v>F</v>
      </c>
      <c r="B118" s="186" t="s">
        <v>551</v>
      </c>
      <c r="C118" s="187" t="s">
        <v>461</v>
      </c>
      <c r="D118" s="187" t="s">
        <v>56</v>
      </c>
      <c r="E118" s="187" t="s">
        <v>462</v>
      </c>
      <c r="F118" s="187" t="s">
        <v>463</v>
      </c>
      <c r="G118" s="188">
        <v>217.18</v>
      </c>
      <c r="H118" s="189">
        <v>11.56</v>
      </c>
      <c r="I118" s="189">
        <v>14.15</v>
      </c>
      <c r="J118" s="190">
        <v>3073.09</v>
      </c>
      <c r="K118" s="191">
        <v>2.362663009651292E-3</v>
      </c>
      <c r="L118" s="174" t="str">
        <f t="shared" si="3"/>
        <v>I</v>
      </c>
    </row>
    <row r="119" spans="1:12" x14ac:dyDescent="0.2">
      <c r="A119" s="172" t="str">
        <f t="shared" si="2"/>
        <v>F</v>
      </c>
      <c r="B119" s="186" t="s">
        <v>552</v>
      </c>
      <c r="C119" s="187" t="s">
        <v>465</v>
      </c>
      <c r="D119" s="187" t="s">
        <v>56</v>
      </c>
      <c r="E119" s="187" t="s">
        <v>466</v>
      </c>
      <c r="F119" s="187" t="s">
        <v>353</v>
      </c>
      <c r="G119" s="188">
        <v>4.32</v>
      </c>
      <c r="H119" s="189">
        <v>416.28</v>
      </c>
      <c r="I119" s="189">
        <v>509.81</v>
      </c>
      <c r="J119" s="190">
        <v>2202.37</v>
      </c>
      <c r="K119" s="191">
        <v>1.6932332383905824E-3</v>
      </c>
      <c r="L119" s="174" t="str">
        <f t="shared" si="3"/>
        <v>I</v>
      </c>
    </row>
    <row r="120" spans="1:12" x14ac:dyDescent="0.2">
      <c r="A120" s="172" t="str">
        <f t="shared" si="2"/>
        <v>F</v>
      </c>
      <c r="B120" s="186" t="s">
        <v>553</v>
      </c>
      <c r="C120" s="187" t="s">
        <v>468</v>
      </c>
      <c r="D120" s="187" t="s">
        <v>56</v>
      </c>
      <c r="E120" s="187" t="s">
        <v>469</v>
      </c>
      <c r="F120" s="187" t="s">
        <v>353</v>
      </c>
      <c r="G120" s="188">
        <v>4.32</v>
      </c>
      <c r="H120" s="189">
        <v>164.02</v>
      </c>
      <c r="I120" s="189">
        <v>200.87</v>
      </c>
      <c r="J120" s="190">
        <v>867.75</v>
      </c>
      <c r="K120" s="191">
        <v>6.671463662388373E-4</v>
      </c>
      <c r="L120" s="174" t="str">
        <f t="shared" si="3"/>
        <v>I</v>
      </c>
    </row>
    <row r="121" spans="1:12" ht="25.5" x14ac:dyDescent="0.2">
      <c r="A121" s="172" t="str">
        <f t="shared" si="2"/>
        <v>F</v>
      </c>
      <c r="B121" s="186" t="s">
        <v>554</v>
      </c>
      <c r="C121" s="187" t="s">
        <v>471</v>
      </c>
      <c r="D121" s="187" t="s">
        <v>56</v>
      </c>
      <c r="E121" s="187" t="s">
        <v>472</v>
      </c>
      <c r="F121" s="187" t="s">
        <v>309</v>
      </c>
      <c r="G121" s="188">
        <v>36</v>
      </c>
      <c r="H121" s="189">
        <v>17.79</v>
      </c>
      <c r="I121" s="189">
        <v>21.78</v>
      </c>
      <c r="J121" s="190">
        <v>784.08</v>
      </c>
      <c r="K121" s="191">
        <v>6.0281892577418331E-4</v>
      </c>
      <c r="L121" s="174" t="str">
        <f t="shared" si="3"/>
        <v>I</v>
      </c>
    </row>
    <row r="122" spans="1:12" x14ac:dyDescent="0.2">
      <c r="A122" s="172" t="str">
        <f t="shared" si="2"/>
        <v>F</v>
      </c>
      <c r="B122" s="186" t="s">
        <v>555</v>
      </c>
      <c r="C122" s="187"/>
      <c r="D122" s="187"/>
      <c r="E122" s="187" t="s">
        <v>474</v>
      </c>
      <c r="F122" s="187"/>
      <c r="G122" s="188"/>
      <c r="H122" s="189"/>
      <c r="I122" s="189"/>
      <c r="J122" s="190">
        <v>15691.14</v>
      </c>
      <c r="K122" s="191">
        <v>1.2063713089190284E-2</v>
      </c>
      <c r="L122" s="174" t="str">
        <f t="shared" si="3"/>
        <v>T</v>
      </c>
    </row>
    <row r="123" spans="1:12" x14ac:dyDescent="0.2">
      <c r="A123" s="172" t="str">
        <f t="shared" si="2"/>
        <v>F</v>
      </c>
      <c r="B123" s="186" t="s">
        <v>556</v>
      </c>
      <c r="C123" s="187" t="s">
        <v>455</v>
      </c>
      <c r="D123" s="187" t="s">
        <v>56</v>
      </c>
      <c r="E123" s="187" t="s">
        <v>456</v>
      </c>
      <c r="F123" s="187" t="s">
        <v>309</v>
      </c>
      <c r="G123" s="188">
        <v>61.6</v>
      </c>
      <c r="H123" s="189">
        <v>96.26</v>
      </c>
      <c r="I123" s="189">
        <v>117.88</v>
      </c>
      <c r="J123" s="190">
        <v>7261.4</v>
      </c>
      <c r="K123" s="191">
        <v>5.5827330726668884E-3</v>
      </c>
      <c r="L123" s="174" t="str">
        <f t="shared" si="3"/>
        <v>I</v>
      </c>
    </row>
    <row r="124" spans="1:12" x14ac:dyDescent="0.2">
      <c r="A124" s="172" t="str">
        <f t="shared" si="2"/>
        <v>F</v>
      </c>
      <c r="B124" s="186" t="s">
        <v>557</v>
      </c>
      <c r="C124" s="187" t="s">
        <v>458</v>
      </c>
      <c r="D124" s="187" t="s">
        <v>56</v>
      </c>
      <c r="E124" s="187" t="s">
        <v>459</v>
      </c>
      <c r="F124" s="187" t="s">
        <v>353</v>
      </c>
      <c r="G124" s="188">
        <v>0.66</v>
      </c>
      <c r="H124" s="189">
        <v>145.66</v>
      </c>
      <c r="I124" s="189">
        <v>178.38</v>
      </c>
      <c r="J124" s="190">
        <v>117.73</v>
      </c>
      <c r="K124" s="191">
        <v>9.0513560008410621E-5</v>
      </c>
      <c r="L124" s="174" t="str">
        <f t="shared" si="3"/>
        <v>I</v>
      </c>
    </row>
    <row r="125" spans="1:12" x14ac:dyDescent="0.2">
      <c r="A125" s="172" t="str">
        <f t="shared" si="2"/>
        <v>F</v>
      </c>
      <c r="B125" s="186" t="s">
        <v>558</v>
      </c>
      <c r="C125" s="187" t="s">
        <v>461</v>
      </c>
      <c r="D125" s="187" t="s">
        <v>56</v>
      </c>
      <c r="E125" s="187" t="s">
        <v>462</v>
      </c>
      <c r="F125" s="187" t="s">
        <v>463</v>
      </c>
      <c r="G125" s="188">
        <v>217.18</v>
      </c>
      <c r="H125" s="189">
        <v>11.56</v>
      </c>
      <c r="I125" s="189">
        <v>14.15</v>
      </c>
      <c r="J125" s="190">
        <v>3073.09</v>
      </c>
      <c r="K125" s="191">
        <v>2.362663009651292E-3</v>
      </c>
      <c r="L125" s="174" t="str">
        <f t="shared" si="3"/>
        <v>I</v>
      </c>
    </row>
    <row r="126" spans="1:12" x14ac:dyDescent="0.2">
      <c r="A126" s="172" t="str">
        <f t="shared" si="2"/>
        <v>F</v>
      </c>
      <c r="B126" s="186" t="s">
        <v>559</v>
      </c>
      <c r="C126" s="187" t="s">
        <v>479</v>
      </c>
      <c r="D126" s="187" t="s">
        <v>56</v>
      </c>
      <c r="E126" s="187" t="s">
        <v>480</v>
      </c>
      <c r="F126" s="187" t="s">
        <v>463</v>
      </c>
      <c r="G126" s="188">
        <v>63.28</v>
      </c>
      <c r="H126" s="189">
        <v>12.74</v>
      </c>
      <c r="I126" s="189">
        <v>15.6</v>
      </c>
      <c r="J126" s="190">
        <v>987.16</v>
      </c>
      <c r="K126" s="191">
        <v>7.589515492899229E-4</v>
      </c>
      <c r="L126" s="174" t="str">
        <f t="shared" si="3"/>
        <v>I</v>
      </c>
    </row>
    <row r="127" spans="1:12" x14ac:dyDescent="0.2">
      <c r="A127" s="172" t="str">
        <f t="shared" si="2"/>
        <v>F</v>
      </c>
      <c r="B127" s="186" t="s">
        <v>560</v>
      </c>
      <c r="C127" s="187" t="s">
        <v>465</v>
      </c>
      <c r="D127" s="187" t="s">
        <v>56</v>
      </c>
      <c r="E127" s="187" t="s">
        <v>466</v>
      </c>
      <c r="F127" s="187" t="s">
        <v>353</v>
      </c>
      <c r="G127" s="188">
        <v>3.96</v>
      </c>
      <c r="H127" s="189">
        <v>416.28</v>
      </c>
      <c r="I127" s="189">
        <v>509.81</v>
      </c>
      <c r="J127" s="190">
        <v>2018.84</v>
      </c>
      <c r="K127" s="191">
        <v>1.5521311092107338E-3</v>
      </c>
      <c r="L127" s="174" t="str">
        <f t="shared" si="3"/>
        <v>I</v>
      </c>
    </row>
    <row r="128" spans="1:12" x14ac:dyDescent="0.2">
      <c r="A128" s="172" t="str">
        <f t="shared" si="2"/>
        <v>F</v>
      </c>
      <c r="B128" s="186" t="s">
        <v>561</v>
      </c>
      <c r="C128" s="187" t="s">
        <v>468</v>
      </c>
      <c r="D128" s="187" t="s">
        <v>56</v>
      </c>
      <c r="E128" s="187" t="s">
        <v>469</v>
      </c>
      <c r="F128" s="187" t="s">
        <v>353</v>
      </c>
      <c r="G128" s="188">
        <v>3.96</v>
      </c>
      <c r="H128" s="189">
        <v>164.02</v>
      </c>
      <c r="I128" s="189">
        <v>200.87</v>
      </c>
      <c r="J128" s="190">
        <v>795.44</v>
      </c>
      <c r="K128" s="191">
        <v>6.1155275777703341E-4</v>
      </c>
      <c r="L128" s="174" t="str">
        <f t="shared" si="3"/>
        <v>I</v>
      </c>
    </row>
    <row r="129" spans="1:12" ht="25.5" x14ac:dyDescent="0.2">
      <c r="A129" s="172" t="str">
        <f t="shared" si="2"/>
        <v>F</v>
      </c>
      <c r="B129" s="186" t="s">
        <v>562</v>
      </c>
      <c r="C129" s="187" t="s">
        <v>471</v>
      </c>
      <c r="D129" s="187" t="s">
        <v>56</v>
      </c>
      <c r="E129" s="187" t="s">
        <v>472</v>
      </c>
      <c r="F129" s="187" t="s">
        <v>309</v>
      </c>
      <c r="G129" s="188">
        <v>66</v>
      </c>
      <c r="H129" s="189">
        <v>17.79</v>
      </c>
      <c r="I129" s="189">
        <v>21.78</v>
      </c>
      <c r="J129" s="190">
        <v>1437.48</v>
      </c>
      <c r="K129" s="191">
        <v>1.1051680305860026E-3</v>
      </c>
      <c r="L129" s="174" t="str">
        <f t="shared" si="3"/>
        <v>I</v>
      </c>
    </row>
    <row r="130" spans="1:12" x14ac:dyDescent="0.2">
      <c r="A130" s="172" t="str">
        <f t="shared" si="2"/>
        <v>F</v>
      </c>
      <c r="B130" s="186" t="s">
        <v>563</v>
      </c>
      <c r="C130" s="187"/>
      <c r="D130" s="187"/>
      <c r="E130" s="187" t="s">
        <v>564</v>
      </c>
      <c r="F130" s="187"/>
      <c r="G130" s="188"/>
      <c r="H130" s="189"/>
      <c r="I130" s="189"/>
      <c r="J130" s="190">
        <v>9356.33</v>
      </c>
      <c r="K130" s="191">
        <v>7.1933639421854455E-3</v>
      </c>
      <c r="L130" s="174" t="str">
        <f t="shared" si="3"/>
        <v>T</v>
      </c>
    </row>
    <row r="131" spans="1:12" x14ac:dyDescent="0.2">
      <c r="A131" s="172" t="str">
        <f t="shared" si="2"/>
        <v>F</v>
      </c>
      <c r="B131" s="186" t="s">
        <v>565</v>
      </c>
      <c r="C131" s="187" t="s">
        <v>566</v>
      </c>
      <c r="D131" s="187" t="s">
        <v>56</v>
      </c>
      <c r="E131" s="187" t="s">
        <v>567</v>
      </c>
      <c r="F131" s="187" t="s">
        <v>309</v>
      </c>
      <c r="G131" s="188">
        <v>28.8</v>
      </c>
      <c r="H131" s="189">
        <v>105.02</v>
      </c>
      <c r="I131" s="189">
        <v>128.61000000000001</v>
      </c>
      <c r="J131" s="190">
        <v>3703.96</v>
      </c>
      <c r="K131" s="191">
        <v>2.8476905268729515E-3</v>
      </c>
      <c r="L131" s="174" t="str">
        <f t="shared" si="3"/>
        <v>I</v>
      </c>
    </row>
    <row r="132" spans="1:12" x14ac:dyDescent="0.2">
      <c r="A132" s="172" t="str">
        <f t="shared" si="2"/>
        <v>F</v>
      </c>
      <c r="B132" s="186" t="s">
        <v>568</v>
      </c>
      <c r="C132" s="187" t="s">
        <v>490</v>
      </c>
      <c r="D132" s="187" t="s">
        <v>56</v>
      </c>
      <c r="E132" s="187" t="s">
        <v>491</v>
      </c>
      <c r="F132" s="187" t="s">
        <v>353</v>
      </c>
      <c r="G132" s="188">
        <v>3.31</v>
      </c>
      <c r="H132" s="189">
        <v>373.96</v>
      </c>
      <c r="I132" s="189">
        <v>457.98</v>
      </c>
      <c r="J132" s="190">
        <v>1515.91</v>
      </c>
      <c r="K132" s="191">
        <v>1.1654668372746942E-3</v>
      </c>
      <c r="L132" s="174" t="str">
        <f t="shared" si="3"/>
        <v>I</v>
      </c>
    </row>
    <row r="133" spans="1:12" x14ac:dyDescent="0.2">
      <c r="A133" s="172" t="str">
        <f t="shared" si="2"/>
        <v>F</v>
      </c>
      <c r="B133" s="186" t="s">
        <v>569</v>
      </c>
      <c r="C133" s="187" t="s">
        <v>461</v>
      </c>
      <c r="D133" s="187" t="s">
        <v>56</v>
      </c>
      <c r="E133" s="187" t="s">
        <v>462</v>
      </c>
      <c r="F133" s="187" t="s">
        <v>463</v>
      </c>
      <c r="G133" s="188">
        <v>292.33</v>
      </c>
      <c r="H133" s="189">
        <v>11.56</v>
      </c>
      <c r="I133" s="189">
        <v>14.15</v>
      </c>
      <c r="J133" s="190">
        <v>4136.46</v>
      </c>
      <c r="K133" s="191">
        <v>3.1802065780377996E-3</v>
      </c>
      <c r="L133" s="174" t="str">
        <f t="shared" si="3"/>
        <v>I</v>
      </c>
    </row>
    <row r="134" spans="1:12" x14ac:dyDescent="0.2">
      <c r="A134" s="172" t="str">
        <f t="shared" si="2"/>
        <v>F</v>
      </c>
      <c r="B134" s="186" t="s">
        <v>570</v>
      </c>
      <c r="C134" s="187"/>
      <c r="D134" s="187"/>
      <c r="E134" s="187" t="s">
        <v>571</v>
      </c>
      <c r="F134" s="187"/>
      <c r="G134" s="188"/>
      <c r="H134" s="189"/>
      <c r="I134" s="189"/>
      <c r="J134" s="190">
        <v>15300.44</v>
      </c>
      <c r="K134" s="191">
        <v>1.1763333849444373E-2</v>
      </c>
      <c r="L134" s="174" t="str">
        <f t="shared" si="3"/>
        <v>T</v>
      </c>
    </row>
    <row r="135" spans="1:12" x14ac:dyDescent="0.2">
      <c r="A135" s="172" t="str">
        <f t="shared" si="2"/>
        <v>F</v>
      </c>
      <c r="B135" s="186" t="s">
        <v>572</v>
      </c>
      <c r="C135" s="187" t="s">
        <v>506</v>
      </c>
      <c r="D135" s="187" t="s">
        <v>56</v>
      </c>
      <c r="E135" s="187" t="s">
        <v>507</v>
      </c>
      <c r="F135" s="187" t="s">
        <v>353</v>
      </c>
      <c r="G135" s="188">
        <v>2.63</v>
      </c>
      <c r="H135" s="189">
        <v>4750.28</v>
      </c>
      <c r="I135" s="189">
        <v>5817.66</v>
      </c>
      <c r="J135" s="190">
        <v>15300.44</v>
      </c>
      <c r="K135" s="191">
        <v>1.1763333849444373E-2</v>
      </c>
      <c r="L135" s="174" t="str">
        <f t="shared" si="3"/>
        <v>I</v>
      </c>
    </row>
    <row r="136" spans="1:12" x14ac:dyDescent="0.2">
      <c r="A136" s="172" t="str">
        <f t="shared" si="2"/>
        <v>F</v>
      </c>
      <c r="B136" s="186" t="s">
        <v>573</v>
      </c>
      <c r="C136" s="187"/>
      <c r="D136" s="187"/>
      <c r="E136" s="187" t="s">
        <v>574</v>
      </c>
      <c r="F136" s="187"/>
      <c r="G136" s="188"/>
      <c r="H136" s="189"/>
      <c r="I136" s="189"/>
      <c r="J136" s="190">
        <v>48215.7</v>
      </c>
      <c r="K136" s="191">
        <v>3.7069350677801101E-2</v>
      </c>
      <c r="L136" s="174" t="str">
        <f t="shared" si="3"/>
        <v>T</v>
      </c>
    </row>
    <row r="137" spans="1:12" ht="25.5" x14ac:dyDescent="0.2">
      <c r="A137" s="172" t="str">
        <f t="shared" si="2"/>
        <v>F</v>
      </c>
      <c r="B137" s="186" t="s">
        <v>575</v>
      </c>
      <c r="C137" s="187" t="s">
        <v>576</v>
      </c>
      <c r="D137" s="187" t="s">
        <v>56</v>
      </c>
      <c r="E137" s="187" t="s">
        <v>577</v>
      </c>
      <c r="F137" s="187" t="s">
        <v>309</v>
      </c>
      <c r="G137" s="188">
        <v>290.2</v>
      </c>
      <c r="H137" s="189">
        <v>22.93</v>
      </c>
      <c r="I137" s="189">
        <v>28.08</v>
      </c>
      <c r="J137" s="190">
        <v>8148.81</v>
      </c>
      <c r="K137" s="191">
        <v>6.2649945037979828E-3</v>
      </c>
      <c r="L137" s="174" t="str">
        <f t="shared" si="3"/>
        <v>I</v>
      </c>
    </row>
    <row r="138" spans="1:12" ht="25.5" x14ac:dyDescent="0.2">
      <c r="A138" s="172" t="str">
        <f t="shared" si="2"/>
        <v>F</v>
      </c>
      <c r="B138" s="186" t="s">
        <v>578</v>
      </c>
      <c r="C138" s="187" t="s">
        <v>1501</v>
      </c>
      <c r="D138" s="187" t="s">
        <v>1443</v>
      </c>
      <c r="E138" s="187" t="s">
        <v>580</v>
      </c>
      <c r="F138" s="187" t="s">
        <v>581</v>
      </c>
      <c r="G138" s="188">
        <v>14.51</v>
      </c>
      <c r="H138" s="189">
        <v>128.13999999999999</v>
      </c>
      <c r="I138" s="189">
        <v>156.93</v>
      </c>
      <c r="J138" s="190">
        <v>2277.0500000000002</v>
      </c>
      <c r="K138" s="191">
        <v>1.750648957930446E-3</v>
      </c>
      <c r="L138" s="174" t="str">
        <f t="shared" si="3"/>
        <v>I</v>
      </c>
    </row>
    <row r="139" spans="1:12" ht="25.5" x14ac:dyDescent="0.2">
      <c r="A139" s="172" t="str">
        <f t="shared" si="2"/>
        <v>F</v>
      </c>
      <c r="B139" s="186" t="s">
        <v>582</v>
      </c>
      <c r="C139" s="187" t="s">
        <v>583</v>
      </c>
      <c r="D139" s="187" t="s">
        <v>56</v>
      </c>
      <c r="E139" s="187" t="s">
        <v>584</v>
      </c>
      <c r="F139" s="187" t="s">
        <v>309</v>
      </c>
      <c r="G139" s="188">
        <v>290.2</v>
      </c>
      <c r="H139" s="189">
        <v>106.33</v>
      </c>
      <c r="I139" s="189">
        <v>130.22</v>
      </c>
      <c r="J139" s="190">
        <v>37789.839999999997</v>
      </c>
      <c r="K139" s="191">
        <v>2.9053707216072668E-2</v>
      </c>
      <c r="L139" s="174" t="str">
        <f t="shared" si="3"/>
        <v>I</v>
      </c>
    </row>
    <row r="140" spans="1:12" x14ac:dyDescent="0.2">
      <c r="A140" s="172" t="str">
        <f t="shared" si="2"/>
        <v>F</v>
      </c>
      <c r="B140" s="186" t="s">
        <v>585</v>
      </c>
      <c r="C140" s="187"/>
      <c r="D140" s="187"/>
      <c r="E140" s="187" t="s">
        <v>586</v>
      </c>
      <c r="F140" s="187"/>
      <c r="G140" s="188"/>
      <c r="H140" s="189"/>
      <c r="I140" s="189"/>
      <c r="J140" s="190">
        <v>86726.98</v>
      </c>
      <c r="K140" s="191">
        <v>6.667771773191393E-2</v>
      </c>
      <c r="L140" s="174" t="str">
        <f t="shared" si="3"/>
        <v>T</v>
      </c>
    </row>
    <row r="141" spans="1:12" x14ac:dyDescent="0.2">
      <c r="A141" s="172" t="str">
        <f t="shared" ref="A141:A204" si="4">IF(B141&lt;&gt;0,"F","")</f>
        <v>F</v>
      </c>
      <c r="B141" s="186" t="s">
        <v>587</v>
      </c>
      <c r="C141" s="187" t="s">
        <v>506</v>
      </c>
      <c r="D141" s="187" t="s">
        <v>56</v>
      </c>
      <c r="E141" s="187" t="s">
        <v>507</v>
      </c>
      <c r="F141" s="187" t="s">
        <v>353</v>
      </c>
      <c r="G141" s="188">
        <v>6.25</v>
      </c>
      <c r="H141" s="189">
        <v>4750.28</v>
      </c>
      <c r="I141" s="189">
        <v>5817.66</v>
      </c>
      <c r="J141" s="190">
        <v>36360.370000000003</v>
      </c>
      <c r="K141" s="191">
        <v>2.7954697459636569E-2</v>
      </c>
      <c r="L141" s="174" t="str">
        <f t="shared" ref="L141:L204" si="5">IF(I141=0,"T","I")</f>
        <v>I</v>
      </c>
    </row>
    <row r="142" spans="1:12" x14ac:dyDescent="0.2">
      <c r="A142" s="172" t="str">
        <f t="shared" si="4"/>
        <v>F</v>
      </c>
      <c r="B142" s="186" t="s">
        <v>588</v>
      </c>
      <c r="C142" s="187" t="s">
        <v>589</v>
      </c>
      <c r="D142" s="187" t="s">
        <v>56</v>
      </c>
      <c r="E142" s="187" t="s">
        <v>590</v>
      </c>
      <c r="F142" s="187" t="s">
        <v>309</v>
      </c>
      <c r="G142" s="188">
        <v>340.96</v>
      </c>
      <c r="H142" s="189">
        <v>120.62</v>
      </c>
      <c r="I142" s="189">
        <v>147.72</v>
      </c>
      <c r="J142" s="190">
        <v>50366.61</v>
      </c>
      <c r="K142" s="191">
        <v>3.8723020272277364E-2</v>
      </c>
      <c r="L142" s="174" t="str">
        <f t="shared" si="5"/>
        <v>I</v>
      </c>
    </row>
    <row r="143" spans="1:12" x14ac:dyDescent="0.2">
      <c r="A143" s="172" t="str">
        <f t="shared" si="4"/>
        <v>F</v>
      </c>
      <c r="B143" s="186" t="s">
        <v>591</v>
      </c>
      <c r="C143" s="187"/>
      <c r="D143" s="187"/>
      <c r="E143" s="187" t="s">
        <v>512</v>
      </c>
      <c r="F143" s="187"/>
      <c r="G143" s="188"/>
      <c r="H143" s="189"/>
      <c r="I143" s="189"/>
      <c r="J143" s="190">
        <v>6058.24</v>
      </c>
      <c r="K143" s="191">
        <v>4.6577157036044635E-3</v>
      </c>
      <c r="L143" s="174" t="str">
        <f t="shared" si="5"/>
        <v>T</v>
      </c>
    </row>
    <row r="144" spans="1:12" x14ac:dyDescent="0.2">
      <c r="A144" s="172" t="str">
        <f t="shared" si="4"/>
        <v>F</v>
      </c>
      <c r="B144" s="186" t="s">
        <v>592</v>
      </c>
      <c r="C144" s="187" t="s">
        <v>593</v>
      </c>
      <c r="D144" s="187" t="s">
        <v>56</v>
      </c>
      <c r="E144" s="187" t="s">
        <v>594</v>
      </c>
      <c r="F144" s="187" t="s">
        <v>309</v>
      </c>
      <c r="G144" s="188">
        <v>12.8</v>
      </c>
      <c r="H144" s="189">
        <v>386.47</v>
      </c>
      <c r="I144" s="189">
        <v>473.3</v>
      </c>
      <c r="J144" s="190">
        <v>6058.24</v>
      </c>
      <c r="K144" s="191">
        <v>4.6577157036044635E-3</v>
      </c>
      <c r="L144" s="174" t="str">
        <f t="shared" si="5"/>
        <v>I</v>
      </c>
    </row>
    <row r="145" spans="1:12" x14ac:dyDescent="0.2">
      <c r="A145" s="172" t="str">
        <f t="shared" si="4"/>
        <v>F</v>
      </c>
      <c r="B145" s="186" t="s">
        <v>595</v>
      </c>
      <c r="C145" s="187"/>
      <c r="D145" s="187"/>
      <c r="E145" s="187" t="s">
        <v>596</v>
      </c>
      <c r="F145" s="187"/>
      <c r="G145" s="188"/>
      <c r="H145" s="189"/>
      <c r="I145" s="189"/>
      <c r="J145" s="190">
        <v>2006.38</v>
      </c>
      <c r="K145" s="191">
        <v>1.5425515716442275E-3</v>
      </c>
      <c r="L145" s="174" t="str">
        <f t="shared" si="5"/>
        <v>T</v>
      </c>
    </row>
    <row r="146" spans="1:12" ht="25.5" x14ac:dyDescent="0.2">
      <c r="A146" s="172" t="str">
        <f t="shared" si="4"/>
        <v>F</v>
      </c>
      <c r="B146" s="186" t="s">
        <v>597</v>
      </c>
      <c r="C146" s="187" t="s">
        <v>598</v>
      </c>
      <c r="D146" s="187" t="s">
        <v>1</v>
      </c>
      <c r="E146" s="187" t="s">
        <v>599</v>
      </c>
      <c r="F146" s="187" t="s">
        <v>309</v>
      </c>
      <c r="G146" s="188">
        <v>8.85</v>
      </c>
      <c r="H146" s="189">
        <v>185.12</v>
      </c>
      <c r="I146" s="189">
        <v>226.71</v>
      </c>
      <c r="J146" s="190">
        <v>2006.38</v>
      </c>
      <c r="K146" s="191">
        <v>1.5425515716442275E-3</v>
      </c>
      <c r="L146" s="174" t="str">
        <f t="shared" si="5"/>
        <v>I</v>
      </c>
    </row>
    <row r="147" spans="1:12" x14ac:dyDescent="0.2">
      <c r="A147" s="172" t="str">
        <f t="shared" si="4"/>
        <v>F</v>
      </c>
      <c r="B147" s="186" t="s">
        <v>600</v>
      </c>
      <c r="C147" s="187"/>
      <c r="D147" s="187"/>
      <c r="E147" s="187" t="s">
        <v>601</v>
      </c>
      <c r="F147" s="187"/>
      <c r="G147" s="188"/>
      <c r="H147" s="189"/>
      <c r="I147" s="189"/>
      <c r="J147" s="190">
        <v>13293.92</v>
      </c>
      <c r="K147" s="191">
        <v>1.022067464254659E-2</v>
      </c>
      <c r="L147" s="174" t="str">
        <f t="shared" si="5"/>
        <v>T</v>
      </c>
    </row>
    <row r="148" spans="1:12" x14ac:dyDescent="0.2">
      <c r="A148" s="172" t="str">
        <f t="shared" si="4"/>
        <v>F</v>
      </c>
      <c r="B148" s="186" t="s">
        <v>602</v>
      </c>
      <c r="C148" s="187" t="s">
        <v>603</v>
      </c>
      <c r="D148" s="187" t="s">
        <v>56</v>
      </c>
      <c r="E148" s="187" t="s">
        <v>604</v>
      </c>
      <c r="F148" s="187" t="s">
        <v>309</v>
      </c>
      <c r="G148" s="188">
        <v>453.06</v>
      </c>
      <c r="H148" s="189">
        <v>22.23</v>
      </c>
      <c r="I148" s="189">
        <v>27.22</v>
      </c>
      <c r="J148" s="190">
        <v>12332.29</v>
      </c>
      <c r="K148" s="191">
        <v>9.4813511505658903E-3</v>
      </c>
      <c r="L148" s="174" t="str">
        <f t="shared" si="5"/>
        <v>I</v>
      </c>
    </row>
    <row r="149" spans="1:12" x14ac:dyDescent="0.2">
      <c r="A149" s="172" t="str">
        <f t="shared" si="4"/>
        <v>F</v>
      </c>
      <c r="B149" s="186" t="s">
        <v>605</v>
      </c>
      <c r="C149" s="187" t="s">
        <v>606</v>
      </c>
      <c r="D149" s="187" t="s">
        <v>56</v>
      </c>
      <c r="E149" s="187" t="s">
        <v>607</v>
      </c>
      <c r="F149" s="187" t="s">
        <v>309</v>
      </c>
      <c r="G149" s="188">
        <v>28.8</v>
      </c>
      <c r="H149" s="189">
        <v>27.27</v>
      </c>
      <c r="I149" s="189">
        <v>33.39</v>
      </c>
      <c r="J149" s="190">
        <v>961.63</v>
      </c>
      <c r="K149" s="191">
        <v>7.3932349198070071E-4</v>
      </c>
      <c r="L149" s="174" t="str">
        <f t="shared" si="5"/>
        <v>I</v>
      </c>
    </row>
    <row r="150" spans="1:12" x14ac:dyDescent="0.2">
      <c r="A150" s="172" t="str">
        <f t="shared" si="4"/>
        <v>F</v>
      </c>
      <c r="B150" s="186" t="s">
        <v>608</v>
      </c>
      <c r="C150" s="187"/>
      <c r="D150" s="187"/>
      <c r="E150" s="187" t="s">
        <v>609</v>
      </c>
      <c r="F150" s="187"/>
      <c r="G150" s="188"/>
      <c r="H150" s="189"/>
      <c r="I150" s="189"/>
      <c r="J150" s="190">
        <v>13436.51</v>
      </c>
      <c r="K150" s="191">
        <v>1.0330301148293633E-2</v>
      </c>
      <c r="L150" s="174" t="str">
        <f t="shared" si="5"/>
        <v>T</v>
      </c>
    </row>
    <row r="151" spans="1:12" ht="25.5" x14ac:dyDescent="0.2">
      <c r="A151" s="172" t="str">
        <f t="shared" si="4"/>
        <v>F</v>
      </c>
      <c r="B151" s="186" t="s">
        <v>610</v>
      </c>
      <c r="C151" s="187" t="s">
        <v>611</v>
      </c>
      <c r="D151" s="187" t="s">
        <v>56</v>
      </c>
      <c r="E151" s="187" t="s">
        <v>612</v>
      </c>
      <c r="F151" s="187" t="s">
        <v>309</v>
      </c>
      <c r="G151" s="188">
        <v>11.7</v>
      </c>
      <c r="H151" s="189">
        <v>3.79</v>
      </c>
      <c r="I151" s="189">
        <v>4.6399999999999997</v>
      </c>
      <c r="J151" s="190">
        <v>54.28</v>
      </c>
      <c r="K151" s="191">
        <v>4.1731725450238073E-5</v>
      </c>
      <c r="L151" s="174" t="str">
        <f t="shared" si="5"/>
        <v>I</v>
      </c>
    </row>
    <row r="152" spans="1:12" x14ac:dyDescent="0.2">
      <c r="A152" s="172" t="str">
        <f t="shared" si="4"/>
        <v>F</v>
      </c>
      <c r="B152" s="186" t="s">
        <v>613</v>
      </c>
      <c r="C152" s="187" t="s">
        <v>458</v>
      </c>
      <c r="D152" s="187" t="s">
        <v>56</v>
      </c>
      <c r="E152" s="187" t="s">
        <v>459</v>
      </c>
      <c r="F152" s="187" t="s">
        <v>353</v>
      </c>
      <c r="G152" s="188">
        <v>0.59</v>
      </c>
      <c r="H152" s="189">
        <v>145.66</v>
      </c>
      <c r="I152" s="189">
        <v>178.38</v>
      </c>
      <c r="J152" s="190">
        <v>105.24</v>
      </c>
      <c r="K152" s="191">
        <v>8.0910957744713597E-5</v>
      </c>
      <c r="L152" s="174" t="str">
        <f t="shared" si="5"/>
        <v>I</v>
      </c>
    </row>
    <row r="153" spans="1:12" x14ac:dyDescent="0.2">
      <c r="A153" s="172" t="str">
        <f t="shared" si="4"/>
        <v>F</v>
      </c>
      <c r="B153" s="186" t="s">
        <v>614</v>
      </c>
      <c r="C153" s="187" t="s">
        <v>465</v>
      </c>
      <c r="D153" s="187" t="s">
        <v>56</v>
      </c>
      <c r="E153" s="187" t="s">
        <v>466</v>
      </c>
      <c r="F153" s="187" t="s">
        <v>353</v>
      </c>
      <c r="G153" s="188">
        <v>1.82</v>
      </c>
      <c r="H153" s="189">
        <v>416.28</v>
      </c>
      <c r="I153" s="189">
        <v>509.81</v>
      </c>
      <c r="J153" s="190">
        <v>927.85</v>
      </c>
      <c r="K153" s="191">
        <v>7.1335264294405661E-4</v>
      </c>
      <c r="L153" s="174" t="str">
        <f t="shared" si="5"/>
        <v>I</v>
      </c>
    </row>
    <row r="154" spans="1:12" ht="25.5" x14ac:dyDescent="0.2">
      <c r="A154" s="172" t="str">
        <f t="shared" si="4"/>
        <v>F</v>
      </c>
      <c r="B154" s="186" t="s">
        <v>615</v>
      </c>
      <c r="C154" s="187" t="s">
        <v>616</v>
      </c>
      <c r="D154" s="187" t="s">
        <v>56</v>
      </c>
      <c r="E154" s="187" t="s">
        <v>617</v>
      </c>
      <c r="F154" s="187" t="s">
        <v>353</v>
      </c>
      <c r="G154" s="188">
        <v>1.82</v>
      </c>
      <c r="H154" s="189">
        <v>82</v>
      </c>
      <c r="I154" s="189">
        <v>100.42</v>
      </c>
      <c r="J154" s="190">
        <v>182.76</v>
      </c>
      <c r="K154" s="191">
        <v>1.4051013528528942E-4</v>
      </c>
      <c r="L154" s="174" t="str">
        <f t="shared" si="5"/>
        <v>I</v>
      </c>
    </row>
    <row r="155" spans="1:12" x14ac:dyDescent="0.2">
      <c r="A155" s="172" t="str">
        <f t="shared" si="4"/>
        <v>F</v>
      </c>
      <c r="B155" s="186" t="s">
        <v>618</v>
      </c>
      <c r="C155" s="187" t="s">
        <v>461</v>
      </c>
      <c r="D155" s="187" t="s">
        <v>56</v>
      </c>
      <c r="E155" s="187" t="s">
        <v>462</v>
      </c>
      <c r="F155" s="187" t="s">
        <v>463</v>
      </c>
      <c r="G155" s="188">
        <v>197.64</v>
      </c>
      <c r="H155" s="189">
        <v>11.56</v>
      </c>
      <c r="I155" s="189">
        <v>14.15</v>
      </c>
      <c r="J155" s="190">
        <v>2796.6</v>
      </c>
      <c r="K155" s="191">
        <v>2.150091072110092E-3</v>
      </c>
      <c r="L155" s="174" t="str">
        <f t="shared" si="5"/>
        <v>I</v>
      </c>
    </row>
    <row r="156" spans="1:12" x14ac:dyDescent="0.2">
      <c r="A156" s="172" t="str">
        <f t="shared" si="4"/>
        <v>F</v>
      </c>
      <c r="B156" s="186" t="s">
        <v>619</v>
      </c>
      <c r="C156" s="187" t="s">
        <v>1502</v>
      </c>
      <c r="D156" s="187" t="s">
        <v>1443</v>
      </c>
      <c r="E156" s="187" t="s">
        <v>620</v>
      </c>
      <c r="F156" s="187" t="s">
        <v>621</v>
      </c>
      <c r="G156" s="188">
        <v>21.45</v>
      </c>
      <c r="H156" s="189">
        <v>356.68</v>
      </c>
      <c r="I156" s="189">
        <v>436.82</v>
      </c>
      <c r="J156" s="190">
        <v>9369.7800000000007</v>
      </c>
      <c r="K156" s="191">
        <v>7.2037046147592427E-3</v>
      </c>
      <c r="L156" s="174" t="str">
        <f t="shared" si="5"/>
        <v>I</v>
      </c>
    </row>
    <row r="157" spans="1:12" x14ac:dyDescent="0.2">
      <c r="A157" s="172" t="str">
        <f t="shared" si="4"/>
        <v>F</v>
      </c>
      <c r="B157" s="186" t="s">
        <v>622</v>
      </c>
      <c r="C157" s="187"/>
      <c r="D157" s="187"/>
      <c r="E157" s="187" t="s">
        <v>623</v>
      </c>
      <c r="F157" s="187"/>
      <c r="G157" s="188"/>
      <c r="H157" s="189"/>
      <c r="I157" s="189"/>
      <c r="J157" s="190">
        <v>3051.43</v>
      </c>
      <c r="K157" s="191">
        <v>2.34601029827966E-3</v>
      </c>
      <c r="L157" s="174" t="str">
        <f t="shared" si="5"/>
        <v>T</v>
      </c>
    </row>
    <row r="158" spans="1:12" x14ac:dyDescent="0.2">
      <c r="A158" s="172" t="str">
        <f t="shared" si="4"/>
        <v>F</v>
      </c>
      <c r="B158" s="186" t="s">
        <v>624</v>
      </c>
      <c r="C158" s="187" t="s">
        <v>458</v>
      </c>
      <c r="D158" s="187" t="s">
        <v>56</v>
      </c>
      <c r="E158" s="187" t="s">
        <v>459</v>
      </c>
      <c r="F158" s="187" t="s">
        <v>353</v>
      </c>
      <c r="G158" s="188">
        <v>0.01</v>
      </c>
      <c r="H158" s="189">
        <v>145.66</v>
      </c>
      <c r="I158" s="189">
        <v>178.38</v>
      </c>
      <c r="J158" s="190">
        <v>1.78</v>
      </c>
      <c r="K158" s="191">
        <v>1.3685053666437686E-6</v>
      </c>
      <c r="L158" s="174" t="str">
        <f t="shared" si="5"/>
        <v>I</v>
      </c>
    </row>
    <row r="159" spans="1:12" x14ac:dyDescent="0.2">
      <c r="A159" s="172" t="str">
        <f t="shared" si="4"/>
        <v>F</v>
      </c>
      <c r="B159" s="186" t="s">
        <v>625</v>
      </c>
      <c r="C159" s="187" t="s">
        <v>465</v>
      </c>
      <c r="D159" s="187" t="s">
        <v>56</v>
      </c>
      <c r="E159" s="187" t="s">
        <v>466</v>
      </c>
      <c r="F159" s="187" t="s">
        <v>353</v>
      </c>
      <c r="G159" s="188">
        <v>0.08</v>
      </c>
      <c r="H159" s="189">
        <v>416.28</v>
      </c>
      <c r="I159" s="189">
        <v>509.81</v>
      </c>
      <c r="J159" s="190">
        <v>40.78</v>
      </c>
      <c r="K159" s="191">
        <v>3.1352611714456677E-5</v>
      </c>
      <c r="L159" s="174" t="str">
        <f t="shared" si="5"/>
        <v>I</v>
      </c>
    </row>
    <row r="160" spans="1:12" x14ac:dyDescent="0.2">
      <c r="A160" s="172" t="str">
        <f t="shared" si="4"/>
        <v>F</v>
      </c>
      <c r="B160" s="186" t="s">
        <v>626</v>
      </c>
      <c r="C160" s="187" t="s">
        <v>468</v>
      </c>
      <c r="D160" s="187" t="s">
        <v>56</v>
      </c>
      <c r="E160" s="187" t="s">
        <v>469</v>
      </c>
      <c r="F160" s="187" t="s">
        <v>353</v>
      </c>
      <c r="G160" s="188">
        <v>0.08</v>
      </c>
      <c r="H160" s="189">
        <v>164.02</v>
      </c>
      <c r="I160" s="189">
        <v>200.87</v>
      </c>
      <c r="J160" s="190">
        <v>16.059999999999999</v>
      </c>
      <c r="K160" s="191">
        <v>1.2347301229381419E-5</v>
      </c>
      <c r="L160" s="174" t="str">
        <f t="shared" si="5"/>
        <v>I</v>
      </c>
    </row>
    <row r="161" spans="1:12" x14ac:dyDescent="0.2">
      <c r="A161" s="172" t="str">
        <f t="shared" si="4"/>
        <v>F</v>
      </c>
      <c r="B161" s="186" t="s">
        <v>627</v>
      </c>
      <c r="C161" s="187" t="s">
        <v>461</v>
      </c>
      <c r="D161" s="187" t="s">
        <v>56</v>
      </c>
      <c r="E161" s="187" t="s">
        <v>462</v>
      </c>
      <c r="F161" s="187" t="s">
        <v>463</v>
      </c>
      <c r="G161" s="188">
        <v>4.8</v>
      </c>
      <c r="H161" s="189">
        <v>11.56</v>
      </c>
      <c r="I161" s="189">
        <v>14.15</v>
      </c>
      <c r="J161" s="190">
        <v>67.92</v>
      </c>
      <c r="K161" s="191">
        <v>5.2218474439575714E-5</v>
      </c>
      <c r="L161" s="174" t="str">
        <f t="shared" si="5"/>
        <v>I</v>
      </c>
    </row>
    <row r="162" spans="1:12" x14ac:dyDescent="0.2">
      <c r="A162" s="172" t="str">
        <f t="shared" si="4"/>
        <v>F</v>
      </c>
      <c r="B162" s="186" t="s">
        <v>628</v>
      </c>
      <c r="C162" s="187" t="s">
        <v>506</v>
      </c>
      <c r="D162" s="187" t="s">
        <v>56</v>
      </c>
      <c r="E162" s="187" t="s">
        <v>507</v>
      </c>
      <c r="F162" s="187" t="s">
        <v>353</v>
      </c>
      <c r="G162" s="188">
        <v>0.35</v>
      </c>
      <c r="H162" s="189">
        <v>4750.28</v>
      </c>
      <c r="I162" s="189">
        <v>5817.66</v>
      </c>
      <c r="J162" s="190">
        <v>2036.18</v>
      </c>
      <c r="K162" s="191">
        <v>1.5654625041869152E-3</v>
      </c>
      <c r="L162" s="174" t="str">
        <f t="shared" si="5"/>
        <v>I</v>
      </c>
    </row>
    <row r="163" spans="1:12" x14ac:dyDescent="0.2">
      <c r="A163" s="172" t="str">
        <f t="shared" si="4"/>
        <v>F</v>
      </c>
      <c r="B163" s="186" t="s">
        <v>629</v>
      </c>
      <c r="C163" s="187" t="s">
        <v>603</v>
      </c>
      <c r="D163" s="187" t="s">
        <v>56</v>
      </c>
      <c r="E163" s="187" t="s">
        <v>604</v>
      </c>
      <c r="F163" s="187" t="s">
        <v>309</v>
      </c>
      <c r="G163" s="188">
        <v>4.71</v>
      </c>
      <c r="H163" s="189">
        <v>22.23</v>
      </c>
      <c r="I163" s="189">
        <v>27.22</v>
      </c>
      <c r="J163" s="190">
        <v>128.19999999999999</v>
      </c>
      <c r="K163" s="191">
        <v>9.8563139327938833E-5</v>
      </c>
      <c r="L163" s="174" t="str">
        <f t="shared" si="5"/>
        <v>I</v>
      </c>
    </row>
    <row r="164" spans="1:12" x14ac:dyDescent="0.2">
      <c r="A164" s="172" t="str">
        <f t="shared" si="4"/>
        <v>F</v>
      </c>
      <c r="B164" s="186" t="s">
        <v>630</v>
      </c>
      <c r="C164" s="187" t="s">
        <v>1503</v>
      </c>
      <c r="D164" s="187" t="s">
        <v>1443</v>
      </c>
      <c r="E164" s="187" t="s">
        <v>631</v>
      </c>
      <c r="F164" s="187" t="s">
        <v>2</v>
      </c>
      <c r="G164" s="188">
        <v>4</v>
      </c>
      <c r="H164" s="189">
        <v>51.93</v>
      </c>
      <c r="I164" s="189">
        <v>63.59</v>
      </c>
      <c r="J164" s="190">
        <v>254.36</v>
      </c>
      <c r="K164" s="191">
        <v>1.955578792469152E-4</v>
      </c>
      <c r="L164" s="174" t="str">
        <f t="shared" si="5"/>
        <v>I</v>
      </c>
    </row>
    <row r="165" spans="1:12" x14ac:dyDescent="0.2">
      <c r="A165" s="172" t="str">
        <f t="shared" si="4"/>
        <v>F</v>
      </c>
      <c r="B165" s="186" t="s">
        <v>632</v>
      </c>
      <c r="C165" s="187" t="s">
        <v>633</v>
      </c>
      <c r="D165" s="187" t="s">
        <v>56</v>
      </c>
      <c r="E165" s="187" t="s">
        <v>634</v>
      </c>
      <c r="F165" s="187" t="s">
        <v>309</v>
      </c>
      <c r="G165" s="188">
        <v>1.92</v>
      </c>
      <c r="H165" s="189">
        <v>215.26</v>
      </c>
      <c r="I165" s="189">
        <v>263.62</v>
      </c>
      <c r="J165" s="190">
        <v>506.15</v>
      </c>
      <c r="K165" s="191">
        <v>3.8913988276783343E-4</v>
      </c>
      <c r="L165" s="174" t="str">
        <f t="shared" si="5"/>
        <v>I</v>
      </c>
    </row>
    <row r="166" spans="1:12" x14ac:dyDescent="0.2">
      <c r="A166" s="172" t="str">
        <f t="shared" si="4"/>
        <v>F</v>
      </c>
      <c r="B166" s="186" t="s">
        <v>635</v>
      </c>
      <c r="C166" s="187"/>
      <c r="D166" s="187"/>
      <c r="E166" s="187" t="s">
        <v>636</v>
      </c>
      <c r="F166" s="187"/>
      <c r="G166" s="188"/>
      <c r="H166" s="189"/>
      <c r="I166" s="189"/>
      <c r="J166" s="190">
        <v>8564.9</v>
      </c>
      <c r="K166" s="191">
        <v>6.5848941655995584E-3</v>
      </c>
      <c r="L166" s="174" t="str">
        <f t="shared" si="5"/>
        <v>T</v>
      </c>
    </row>
    <row r="167" spans="1:12" x14ac:dyDescent="0.2">
      <c r="A167" s="172" t="str">
        <f t="shared" si="4"/>
        <v>F</v>
      </c>
      <c r="B167" s="186" t="s">
        <v>637</v>
      </c>
      <c r="C167" s="187" t="s">
        <v>638</v>
      </c>
      <c r="D167" s="187" t="s">
        <v>56</v>
      </c>
      <c r="E167" s="187" t="s">
        <v>639</v>
      </c>
      <c r="F167" s="187" t="s">
        <v>2</v>
      </c>
      <c r="G167" s="188">
        <v>10</v>
      </c>
      <c r="H167" s="189">
        <v>443.95</v>
      </c>
      <c r="I167" s="189">
        <v>543.70000000000005</v>
      </c>
      <c r="J167" s="190">
        <v>5437</v>
      </c>
      <c r="K167" s="191">
        <v>4.180091954180995E-3</v>
      </c>
      <c r="L167" s="174" t="str">
        <f t="shared" si="5"/>
        <v>I</v>
      </c>
    </row>
    <row r="168" spans="1:12" x14ac:dyDescent="0.2">
      <c r="A168" s="172" t="str">
        <f t="shared" si="4"/>
        <v>F</v>
      </c>
      <c r="B168" s="186" t="s">
        <v>640</v>
      </c>
      <c r="C168" s="187" t="s">
        <v>641</v>
      </c>
      <c r="D168" s="187" t="s">
        <v>56</v>
      </c>
      <c r="E168" s="187" t="s">
        <v>642</v>
      </c>
      <c r="F168" s="187" t="s">
        <v>2</v>
      </c>
      <c r="G168" s="188">
        <v>10</v>
      </c>
      <c r="H168" s="189">
        <v>44.42</v>
      </c>
      <c r="I168" s="189">
        <v>54.4</v>
      </c>
      <c r="J168" s="190">
        <v>544</v>
      </c>
      <c r="K168" s="191">
        <v>4.1823984239000572E-4</v>
      </c>
      <c r="L168" s="174" t="str">
        <f t="shared" si="5"/>
        <v>I</v>
      </c>
    </row>
    <row r="169" spans="1:12" x14ac:dyDescent="0.2">
      <c r="A169" s="172" t="str">
        <f t="shared" si="4"/>
        <v>F</v>
      </c>
      <c r="B169" s="186" t="s">
        <v>643</v>
      </c>
      <c r="C169" s="187" t="s">
        <v>644</v>
      </c>
      <c r="D169" s="187" t="s">
        <v>56</v>
      </c>
      <c r="E169" s="187" t="s">
        <v>645</v>
      </c>
      <c r="F169" s="187" t="s">
        <v>2</v>
      </c>
      <c r="G169" s="188">
        <v>10</v>
      </c>
      <c r="H169" s="189">
        <v>34.31</v>
      </c>
      <c r="I169" s="189">
        <v>42.01</v>
      </c>
      <c r="J169" s="190">
        <v>420.1</v>
      </c>
      <c r="K169" s="191">
        <v>3.2298264299272317E-4</v>
      </c>
      <c r="L169" s="174" t="str">
        <f t="shared" si="5"/>
        <v>I</v>
      </c>
    </row>
    <row r="170" spans="1:12" x14ac:dyDescent="0.2">
      <c r="A170" s="172" t="str">
        <f t="shared" si="4"/>
        <v>F</v>
      </c>
      <c r="B170" s="186" t="s">
        <v>646</v>
      </c>
      <c r="C170" s="187" t="s">
        <v>647</v>
      </c>
      <c r="D170" s="187" t="s">
        <v>56</v>
      </c>
      <c r="E170" s="187" t="s">
        <v>648</v>
      </c>
      <c r="F170" s="187" t="s">
        <v>2</v>
      </c>
      <c r="G170" s="188">
        <v>10</v>
      </c>
      <c r="H170" s="189">
        <v>106.72</v>
      </c>
      <c r="I170" s="189">
        <v>130.69</v>
      </c>
      <c r="J170" s="190">
        <v>1306.9000000000001</v>
      </c>
      <c r="K170" s="191">
        <v>1.0047750919476076E-3</v>
      </c>
      <c r="L170" s="174" t="str">
        <f t="shared" si="5"/>
        <v>I</v>
      </c>
    </row>
    <row r="171" spans="1:12" x14ac:dyDescent="0.2">
      <c r="A171" s="172" t="str">
        <f t="shared" si="4"/>
        <v>F</v>
      </c>
      <c r="B171" s="186" t="s">
        <v>649</v>
      </c>
      <c r="C171" s="187" t="s">
        <v>650</v>
      </c>
      <c r="D171" s="187" t="s">
        <v>56</v>
      </c>
      <c r="E171" s="187" t="s">
        <v>651</v>
      </c>
      <c r="F171" s="187" t="s">
        <v>2</v>
      </c>
      <c r="G171" s="188">
        <v>10</v>
      </c>
      <c r="H171" s="189">
        <v>69.97</v>
      </c>
      <c r="I171" s="189">
        <v>85.69</v>
      </c>
      <c r="J171" s="190">
        <v>856.9</v>
      </c>
      <c r="K171" s="191">
        <v>6.588046340882277E-4</v>
      </c>
      <c r="L171" s="174" t="str">
        <f t="shared" si="5"/>
        <v>I</v>
      </c>
    </row>
    <row r="172" spans="1:12" x14ac:dyDescent="0.2">
      <c r="A172" s="172" t="str">
        <f t="shared" si="4"/>
        <v>F</v>
      </c>
      <c r="B172" s="186" t="s">
        <v>652</v>
      </c>
      <c r="C172" s="187"/>
      <c r="D172" s="187"/>
      <c r="E172" s="187" t="s">
        <v>653</v>
      </c>
      <c r="F172" s="187"/>
      <c r="G172" s="188"/>
      <c r="H172" s="189"/>
      <c r="I172" s="189"/>
      <c r="J172" s="190">
        <v>24878.83</v>
      </c>
      <c r="K172" s="191">
        <v>1.9127422680234828E-2</v>
      </c>
      <c r="L172" s="174" t="str">
        <f t="shared" si="5"/>
        <v>T</v>
      </c>
    </row>
    <row r="173" spans="1:12" x14ac:dyDescent="0.2">
      <c r="A173" s="172" t="str">
        <f t="shared" si="4"/>
        <v>F</v>
      </c>
      <c r="B173" s="186" t="s">
        <v>654</v>
      </c>
      <c r="C173" s="187"/>
      <c r="D173" s="187"/>
      <c r="E173" s="187" t="s">
        <v>655</v>
      </c>
      <c r="F173" s="187"/>
      <c r="G173" s="188"/>
      <c r="H173" s="189"/>
      <c r="I173" s="189"/>
      <c r="J173" s="190">
        <v>11308.72</v>
      </c>
      <c r="K173" s="191">
        <v>8.6944067471189431E-3</v>
      </c>
      <c r="L173" s="174" t="str">
        <f t="shared" si="5"/>
        <v>T</v>
      </c>
    </row>
    <row r="174" spans="1:12" x14ac:dyDescent="0.2">
      <c r="A174" s="172" t="str">
        <f t="shared" si="4"/>
        <v>F</v>
      </c>
      <c r="B174" s="186" t="s">
        <v>656</v>
      </c>
      <c r="C174" s="187" t="s">
        <v>657</v>
      </c>
      <c r="D174" s="187" t="s">
        <v>56</v>
      </c>
      <c r="E174" s="187" t="s">
        <v>658</v>
      </c>
      <c r="F174" s="187" t="s">
        <v>335</v>
      </c>
      <c r="G174" s="188">
        <v>266.10000000000002</v>
      </c>
      <c r="H174" s="189">
        <v>30.38</v>
      </c>
      <c r="I174" s="189">
        <v>37.200000000000003</v>
      </c>
      <c r="J174" s="190">
        <v>9898.92</v>
      </c>
      <c r="K174" s="191">
        <v>7.6105197438074918E-3</v>
      </c>
      <c r="L174" s="174" t="str">
        <f t="shared" si="5"/>
        <v>I</v>
      </c>
    </row>
    <row r="175" spans="1:12" ht="25.5" x14ac:dyDescent="0.2">
      <c r="A175" s="172" t="str">
        <f t="shared" si="4"/>
        <v>F</v>
      </c>
      <c r="B175" s="186" t="s">
        <v>659</v>
      </c>
      <c r="C175" s="187" t="s">
        <v>660</v>
      </c>
      <c r="D175" s="187" t="s">
        <v>56</v>
      </c>
      <c r="E175" s="187" t="s">
        <v>661</v>
      </c>
      <c r="F175" s="187" t="s">
        <v>2</v>
      </c>
      <c r="G175" s="188">
        <v>10</v>
      </c>
      <c r="H175" s="189">
        <v>115.12</v>
      </c>
      <c r="I175" s="189">
        <v>140.97999999999999</v>
      </c>
      <c r="J175" s="190">
        <v>1409.8</v>
      </c>
      <c r="K175" s="191">
        <v>1.0838870033114522E-3</v>
      </c>
      <c r="L175" s="174" t="str">
        <f t="shared" si="5"/>
        <v>I</v>
      </c>
    </row>
    <row r="176" spans="1:12" x14ac:dyDescent="0.2">
      <c r="A176" s="172" t="str">
        <f t="shared" si="4"/>
        <v>F</v>
      </c>
      <c r="B176" s="186" t="s">
        <v>662</v>
      </c>
      <c r="C176" s="187"/>
      <c r="D176" s="187"/>
      <c r="E176" s="187" t="s">
        <v>663</v>
      </c>
      <c r="F176" s="187"/>
      <c r="G176" s="188"/>
      <c r="H176" s="189"/>
      <c r="I176" s="189"/>
      <c r="J176" s="190">
        <v>13570.11</v>
      </c>
      <c r="K176" s="191">
        <v>1.0433015933115884E-2</v>
      </c>
      <c r="L176" s="174" t="str">
        <f t="shared" si="5"/>
        <v>T</v>
      </c>
    </row>
    <row r="177" spans="1:12" ht="25.5" x14ac:dyDescent="0.2">
      <c r="A177" s="172" t="str">
        <f t="shared" si="4"/>
        <v>F</v>
      </c>
      <c r="B177" s="186" t="s">
        <v>664</v>
      </c>
      <c r="C177" s="187" t="s">
        <v>665</v>
      </c>
      <c r="D177" s="187" t="s">
        <v>56</v>
      </c>
      <c r="E177" s="187" t="s">
        <v>666</v>
      </c>
      <c r="F177" s="187" t="s">
        <v>335</v>
      </c>
      <c r="G177" s="188">
        <v>206.3</v>
      </c>
      <c r="H177" s="189">
        <v>46.62</v>
      </c>
      <c r="I177" s="189">
        <v>57.09</v>
      </c>
      <c r="J177" s="190">
        <v>11777.66</v>
      </c>
      <c r="K177" s="191">
        <v>9.0549387171380055E-3</v>
      </c>
      <c r="L177" s="174" t="str">
        <f t="shared" si="5"/>
        <v>I</v>
      </c>
    </row>
    <row r="178" spans="1:12" ht="38.25" x14ac:dyDescent="0.2">
      <c r="A178" s="172" t="str">
        <f t="shared" si="4"/>
        <v>F</v>
      </c>
      <c r="B178" s="186" t="s">
        <v>667</v>
      </c>
      <c r="C178" s="187" t="s">
        <v>668</v>
      </c>
      <c r="D178" s="187" t="s">
        <v>0</v>
      </c>
      <c r="E178" s="187" t="s">
        <v>669</v>
      </c>
      <c r="F178" s="187" t="s">
        <v>2</v>
      </c>
      <c r="G178" s="188">
        <v>5</v>
      </c>
      <c r="H178" s="189">
        <v>292.72000000000003</v>
      </c>
      <c r="I178" s="189">
        <v>358.49</v>
      </c>
      <c r="J178" s="190">
        <v>1792.45</v>
      </c>
      <c r="K178" s="191">
        <v>1.3780772159778783E-3</v>
      </c>
      <c r="L178" s="174" t="str">
        <f t="shared" si="5"/>
        <v>I</v>
      </c>
    </row>
    <row r="179" spans="1:12" x14ac:dyDescent="0.2">
      <c r="A179" s="172" t="str">
        <f t="shared" si="4"/>
        <v>F</v>
      </c>
      <c r="B179" s="186" t="s">
        <v>670</v>
      </c>
      <c r="C179" s="187"/>
      <c r="D179" s="187"/>
      <c r="E179" s="187" t="s">
        <v>671</v>
      </c>
      <c r="F179" s="187"/>
      <c r="G179" s="188"/>
      <c r="H179" s="189"/>
      <c r="I179" s="189"/>
      <c r="J179" s="190">
        <v>16063.9</v>
      </c>
      <c r="K179" s="191">
        <v>1.23502996400162E-2</v>
      </c>
      <c r="L179" s="174" t="str">
        <f t="shared" si="5"/>
        <v>T</v>
      </c>
    </row>
    <row r="180" spans="1:12" x14ac:dyDescent="0.2">
      <c r="A180" s="172" t="str">
        <f t="shared" si="4"/>
        <v>F</v>
      </c>
      <c r="B180" s="186" t="s">
        <v>672</v>
      </c>
      <c r="C180" s="187" t="s">
        <v>1504</v>
      </c>
      <c r="D180" s="187" t="s">
        <v>1443</v>
      </c>
      <c r="E180" s="187" t="s">
        <v>673</v>
      </c>
      <c r="F180" s="187" t="s">
        <v>2</v>
      </c>
      <c r="G180" s="188">
        <v>10</v>
      </c>
      <c r="H180" s="189">
        <v>1311.66</v>
      </c>
      <c r="I180" s="189">
        <v>1606.39</v>
      </c>
      <c r="J180" s="190">
        <v>16063.9</v>
      </c>
      <c r="K180" s="191">
        <v>1.23502996400162E-2</v>
      </c>
      <c r="L180" s="174" t="str">
        <f t="shared" si="5"/>
        <v>I</v>
      </c>
    </row>
    <row r="181" spans="1:12" x14ac:dyDescent="0.2">
      <c r="A181" s="172" t="str">
        <f t="shared" si="4"/>
        <v>F</v>
      </c>
      <c r="B181" s="186" t="s">
        <v>674</v>
      </c>
      <c r="C181" s="187"/>
      <c r="D181" s="187"/>
      <c r="E181" s="187" t="s">
        <v>675</v>
      </c>
      <c r="F181" s="187"/>
      <c r="G181" s="188"/>
      <c r="H181" s="189"/>
      <c r="I181" s="189"/>
      <c r="J181" s="190">
        <v>186346.03</v>
      </c>
      <c r="K181" s="191">
        <v>0.14326715848750601</v>
      </c>
      <c r="L181" s="174" t="str">
        <f t="shared" si="5"/>
        <v>T</v>
      </c>
    </row>
    <row r="182" spans="1:12" x14ac:dyDescent="0.2">
      <c r="A182" s="172" t="str">
        <f t="shared" si="4"/>
        <v>F</v>
      </c>
      <c r="B182" s="186" t="s">
        <v>676</v>
      </c>
      <c r="C182" s="187"/>
      <c r="D182" s="187"/>
      <c r="E182" s="187" t="s">
        <v>586</v>
      </c>
      <c r="F182" s="187"/>
      <c r="G182" s="188"/>
      <c r="H182" s="189"/>
      <c r="I182" s="189"/>
      <c r="J182" s="190">
        <v>159707.04999999999</v>
      </c>
      <c r="K182" s="191">
        <v>0.12278649158193522</v>
      </c>
      <c r="L182" s="174" t="str">
        <f t="shared" si="5"/>
        <v>T</v>
      </c>
    </row>
    <row r="183" spans="1:12" ht="25.5" x14ac:dyDescent="0.2">
      <c r="A183" s="172" t="str">
        <f t="shared" si="4"/>
        <v>F</v>
      </c>
      <c r="B183" s="186" t="s">
        <v>677</v>
      </c>
      <c r="C183" s="187" t="s">
        <v>678</v>
      </c>
      <c r="D183" s="187" t="s">
        <v>0</v>
      </c>
      <c r="E183" s="187" t="s">
        <v>679</v>
      </c>
      <c r="F183" s="187" t="s">
        <v>2</v>
      </c>
      <c r="G183" s="188">
        <v>6</v>
      </c>
      <c r="H183" s="189">
        <v>2728.22</v>
      </c>
      <c r="I183" s="189">
        <v>3341.25</v>
      </c>
      <c r="J183" s="190">
        <v>20047.5</v>
      </c>
      <c r="K183" s="191">
        <v>1.5412983897635367E-2</v>
      </c>
      <c r="L183" s="174" t="str">
        <f t="shared" si="5"/>
        <v>I</v>
      </c>
    </row>
    <row r="184" spans="1:12" ht="38.25" x14ac:dyDescent="0.2">
      <c r="A184" s="172" t="str">
        <f t="shared" si="4"/>
        <v>F</v>
      </c>
      <c r="B184" s="186" t="s">
        <v>680</v>
      </c>
      <c r="C184" s="187" t="s">
        <v>681</v>
      </c>
      <c r="D184" s="187" t="s">
        <v>0</v>
      </c>
      <c r="E184" s="187" t="s">
        <v>682</v>
      </c>
      <c r="F184" s="187" t="s">
        <v>309</v>
      </c>
      <c r="G184" s="188">
        <v>361.73</v>
      </c>
      <c r="H184" s="189">
        <v>164.62</v>
      </c>
      <c r="I184" s="189">
        <v>201.61</v>
      </c>
      <c r="J184" s="190">
        <v>72928.38</v>
      </c>
      <c r="K184" s="191">
        <v>5.6069033376761848E-2</v>
      </c>
      <c r="L184" s="174" t="str">
        <f t="shared" si="5"/>
        <v>I</v>
      </c>
    </row>
    <row r="185" spans="1:12" x14ac:dyDescent="0.2">
      <c r="A185" s="172" t="str">
        <f t="shared" si="4"/>
        <v>F</v>
      </c>
      <c r="B185" s="186" t="s">
        <v>683</v>
      </c>
      <c r="C185" s="187" t="s">
        <v>589</v>
      </c>
      <c r="D185" s="187" t="s">
        <v>56</v>
      </c>
      <c r="E185" s="187" t="s">
        <v>590</v>
      </c>
      <c r="F185" s="187" t="s">
        <v>309</v>
      </c>
      <c r="G185" s="188">
        <v>390.67</v>
      </c>
      <c r="H185" s="189">
        <v>120.62</v>
      </c>
      <c r="I185" s="189">
        <v>147.72</v>
      </c>
      <c r="J185" s="190">
        <v>57709.77</v>
      </c>
      <c r="K185" s="191">
        <v>4.4368612333021099E-2</v>
      </c>
      <c r="L185" s="174" t="str">
        <f t="shared" si="5"/>
        <v>I</v>
      </c>
    </row>
    <row r="186" spans="1:12" x14ac:dyDescent="0.2">
      <c r="A186" s="172" t="str">
        <f t="shared" si="4"/>
        <v>F</v>
      </c>
      <c r="B186" s="186" t="s">
        <v>684</v>
      </c>
      <c r="C186" s="187" t="s">
        <v>685</v>
      </c>
      <c r="D186" s="187" t="s">
        <v>56</v>
      </c>
      <c r="E186" s="187" t="s">
        <v>686</v>
      </c>
      <c r="F186" s="187" t="s">
        <v>335</v>
      </c>
      <c r="G186" s="188">
        <v>13</v>
      </c>
      <c r="H186" s="189">
        <v>28.64</v>
      </c>
      <c r="I186" s="189">
        <v>35.07</v>
      </c>
      <c r="J186" s="190">
        <v>455.91</v>
      </c>
      <c r="K186" s="191">
        <v>3.5051420320593294E-4</v>
      </c>
      <c r="L186" s="174" t="str">
        <f t="shared" si="5"/>
        <v>I</v>
      </c>
    </row>
    <row r="187" spans="1:12" x14ac:dyDescent="0.2">
      <c r="A187" s="172" t="str">
        <f t="shared" si="4"/>
        <v>F</v>
      </c>
      <c r="B187" s="186" t="s">
        <v>687</v>
      </c>
      <c r="C187" s="187" t="s">
        <v>688</v>
      </c>
      <c r="D187" s="187" t="s">
        <v>56</v>
      </c>
      <c r="E187" s="187" t="s">
        <v>689</v>
      </c>
      <c r="F187" s="187" t="s">
        <v>335</v>
      </c>
      <c r="G187" s="188">
        <v>38.479999999999997</v>
      </c>
      <c r="H187" s="189">
        <v>34.4</v>
      </c>
      <c r="I187" s="189">
        <v>42.12</v>
      </c>
      <c r="J187" s="190">
        <v>1620.77</v>
      </c>
      <c r="K187" s="191">
        <v>1.2460856421883265E-3</v>
      </c>
      <c r="L187" s="174" t="str">
        <f t="shared" si="5"/>
        <v>I</v>
      </c>
    </row>
    <row r="188" spans="1:12" x14ac:dyDescent="0.2">
      <c r="A188" s="172" t="str">
        <f t="shared" si="4"/>
        <v>F</v>
      </c>
      <c r="B188" s="186" t="s">
        <v>690</v>
      </c>
      <c r="C188" s="187" t="s">
        <v>691</v>
      </c>
      <c r="D188" s="187" t="s">
        <v>56</v>
      </c>
      <c r="E188" s="187" t="s">
        <v>692</v>
      </c>
      <c r="F188" s="187" t="s">
        <v>335</v>
      </c>
      <c r="G188" s="188">
        <v>53.2</v>
      </c>
      <c r="H188" s="189">
        <v>106.59</v>
      </c>
      <c r="I188" s="189">
        <v>130.54</v>
      </c>
      <c r="J188" s="190">
        <v>6944.72</v>
      </c>
      <c r="K188" s="191">
        <v>5.3392621291226483E-3</v>
      </c>
      <c r="L188" s="174" t="str">
        <f t="shared" si="5"/>
        <v>I</v>
      </c>
    </row>
    <row r="189" spans="1:12" x14ac:dyDescent="0.2">
      <c r="A189" s="172" t="str">
        <f t="shared" si="4"/>
        <v>F</v>
      </c>
      <c r="B189" s="186" t="s">
        <v>693</v>
      </c>
      <c r="C189" s="187"/>
      <c r="D189" s="187"/>
      <c r="E189" s="187" t="s">
        <v>694</v>
      </c>
      <c r="F189" s="187"/>
      <c r="G189" s="188"/>
      <c r="H189" s="189"/>
      <c r="I189" s="189"/>
      <c r="J189" s="190">
        <v>26638.98</v>
      </c>
      <c r="K189" s="191">
        <v>2.0480666905570797E-2</v>
      </c>
      <c r="L189" s="174" t="str">
        <f t="shared" si="5"/>
        <v>T</v>
      </c>
    </row>
    <row r="190" spans="1:12" x14ac:dyDescent="0.2">
      <c r="A190" s="172" t="str">
        <f t="shared" si="4"/>
        <v>F</v>
      </c>
      <c r="B190" s="186" t="s">
        <v>695</v>
      </c>
      <c r="C190" s="187" t="s">
        <v>696</v>
      </c>
      <c r="D190" s="187" t="s">
        <v>56</v>
      </c>
      <c r="E190" s="187" t="s">
        <v>697</v>
      </c>
      <c r="F190" s="187" t="s">
        <v>2</v>
      </c>
      <c r="G190" s="188">
        <v>12</v>
      </c>
      <c r="H190" s="189">
        <v>16.54</v>
      </c>
      <c r="I190" s="189">
        <v>20.25</v>
      </c>
      <c r="J190" s="190">
        <v>243</v>
      </c>
      <c r="K190" s="191">
        <v>1.8682404724406506E-4</v>
      </c>
      <c r="L190" s="174" t="str">
        <f t="shared" si="5"/>
        <v>I</v>
      </c>
    </row>
    <row r="191" spans="1:12" ht="25.5" x14ac:dyDescent="0.2">
      <c r="A191" s="172" t="str">
        <f t="shared" si="4"/>
        <v>F</v>
      </c>
      <c r="B191" s="186" t="s">
        <v>698</v>
      </c>
      <c r="C191" s="187" t="s">
        <v>699</v>
      </c>
      <c r="D191" s="187" t="s">
        <v>56</v>
      </c>
      <c r="E191" s="187" t="s">
        <v>700</v>
      </c>
      <c r="F191" s="187" t="s">
        <v>335</v>
      </c>
      <c r="G191" s="188">
        <v>73.02</v>
      </c>
      <c r="H191" s="189">
        <v>79.569999999999993</v>
      </c>
      <c r="I191" s="189">
        <v>97.44</v>
      </c>
      <c r="J191" s="190">
        <v>7115.06</v>
      </c>
      <c r="K191" s="191">
        <v>5.4702234797710187E-3</v>
      </c>
      <c r="L191" s="174" t="str">
        <f t="shared" si="5"/>
        <v>I</v>
      </c>
    </row>
    <row r="192" spans="1:12" ht="25.5" x14ac:dyDescent="0.2">
      <c r="A192" s="172" t="str">
        <f t="shared" si="4"/>
        <v>F</v>
      </c>
      <c r="B192" s="186" t="s">
        <v>701</v>
      </c>
      <c r="C192" s="187" t="s">
        <v>702</v>
      </c>
      <c r="D192" s="187" t="s">
        <v>56</v>
      </c>
      <c r="E192" s="187" t="s">
        <v>703</v>
      </c>
      <c r="F192" s="187" t="s">
        <v>335</v>
      </c>
      <c r="G192" s="188">
        <v>93.82</v>
      </c>
      <c r="H192" s="189">
        <v>161.74</v>
      </c>
      <c r="I192" s="189">
        <v>198.08</v>
      </c>
      <c r="J192" s="190">
        <v>18583.86</v>
      </c>
      <c r="K192" s="191">
        <v>1.428770345109914E-2</v>
      </c>
      <c r="L192" s="174" t="str">
        <f t="shared" si="5"/>
        <v>I</v>
      </c>
    </row>
    <row r="193" spans="1:12" ht="38.25" x14ac:dyDescent="0.2">
      <c r="A193" s="172" t="str">
        <f t="shared" si="4"/>
        <v>F</v>
      </c>
      <c r="B193" s="186" t="s">
        <v>704</v>
      </c>
      <c r="C193" s="187" t="s">
        <v>705</v>
      </c>
      <c r="D193" s="187" t="s">
        <v>0</v>
      </c>
      <c r="E193" s="187" t="s">
        <v>706</v>
      </c>
      <c r="F193" s="187" t="s">
        <v>2</v>
      </c>
      <c r="G193" s="188">
        <v>2</v>
      </c>
      <c r="H193" s="189">
        <v>284.58999999999997</v>
      </c>
      <c r="I193" s="189">
        <v>348.53</v>
      </c>
      <c r="J193" s="190">
        <v>697.06</v>
      </c>
      <c r="K193" s="191">
        <v>5.3591592745657604E-4</v>
      </c>
      <c r="L193" s="174" t="str">
        <f t="shared" si="5"/>
        <v>I</v>
      </c>
    </row>
    <row r="194" spans="1:12" x14ac:dyDescent="0.2">
      <c r="A194" s="172" t="str">
        <f t="shared" si="4"/>
        <v>F</v>
      </c>
      <c r="B194" s="186" t="s">
        <v>707</v>
      </c>
      <c r="C194" s="187"/>
      <c r="D194" s="187"/>
      <c r="E194" s="187" t="s">
        <v>437</v>
      </c>
      <c r="F194" s="187"/>
      <c r="G194" s="188"/>
      <c r="H194" s="189"/>
      <c r="I194" s="189"/>
      <c r="J194" s="190">
        <v>278820.45</v>
      </c>
      <c r="K194" s="191">
        <v>0.21436364166012956</v>
      </c>
      <c r="L194" s="174" t="str">
        <f t="shared" si="5"/>
        <v>T</v>
      </c>
    </row>
    <row r="195" spans="1:12" x14ac:dyDescent="0.2">
      <c r="A195" s="172" t="str">
        <f t="shared" si="4"/>
        <v>F</v>
      </c>
      <c r="B195" s="186" t="s">
        <v>708</v>
      </c>
      <c r="C195" s="187"/>
      <c r="D195" s="187"/>
      <c r="E195" s="187" t="s">
        <v>303</v>
      </c>
      <c r="F195" s="187"/>
      <c r="G195" s="188"/>
      <c r="H195" s="189"/>
      <c r="I195" s="189"/>
      <c r="J195" s="190">
        <v>491.32</v>
      </c>
      <c r="K195" s="191">
        <v>3.7773823412326767E-4</v>
      </c>
      <c r="L195" s="174" t="str">
        <f t="shared" si="5"/>
        <v>T</v>
      </c>
    </row>
    <row r="196" spans="1:12" x14ac:dyDescent="0.2">
      <c r="A196" s="172" t="str">
        <f t="shared" si="4"/>
        <v>F</v>
      </c>
      <c r="B196" s="186" t="s">
        <v>709</v>
      </c>
      <c r="C196" s="187" t="s">
        <v>544</v>
      </c>
      <c r="D196" s="187" t="s">
        <v>56</v>
      </c>
      <c r="E196" s="187" t="s">
        <v>545</v>
      </c>
      <c r="F196" s="187" t="s">
        <v>309</v>
      </c>
      <c r="G196" s="188">
        <v>25.67</v>
      </c>
      <c r="H196" s="189">
        <v>15.63</v>
      </c>
      <c r="I196" s="189">
        <v>19.14</v>
      </c>
      <c r="J196" s="190">
        <v>491.32</v>
      </c>
      <c r="K196" s="191">
        <v>3.7773823412326767E-4</v>
      </c>
      <c r="L196" s="174" t="str">
        <f t="shared" si="5"/>
        <v>I</v>
      </c>
    </row>
    <row r="197" spans="1:12" x14ac:dyDescent="0.2">
      <c r="A197" s="172" t="str">
        <f t="shared" si="4"/>
        <v>F</v>
      </c>
      <c r="B197" s="186" t="s">
        <v>710</v>
      </c>
      <c r="C197" s="187"/>
      <c r="D197" s="187"/>
      <c r="E197" s="187" t="s">
        <v>448</v>
      </c>
      <c r="F197" s="187"/>
      <c r="G197" s="188"/>
      <c r="H197" s="189"/>
      <c r="I197" s="189"/>
      <c r="J197" s="190">
        <v>2707.02</v>
      </c>
      <c r="K197" s="191">
        <v>2.0812198862988846E-3</v>
      </c>
      <c r="L197" s="174" t="str">
        <f t="shared" si="5"/>
        <v>T</v>
      </c>
    </row>
    <row r="198" spans="1:12" x14ac:dyDescent="0.2">
      <c r="A198" s="172" t="str">
        <f t="shared" si="4"/>
        <v>F</v>
      </c>
      <c r="B198" s="186" t="s">
        <v>711</v>
      </c>
      <c r="C198" s="187" t="s">
        <v>450</v>
      </c>
      <c r="D198" s="187" t="s">
        <v>56</v>
      </c>
      <c r="E198" s="187" t="s">
        <v>451</v>
      </c>
      <c r="F198" s="187" t="s">
        <v>335</v>
      </c>
      <c r="G198" s="188">
        <v>18</v>
      </c>
      <c r="H198" s="189">
        <v>122.8</v>
      </c>
      <c r="I198" s="189">
        <v>150.38999999999999</v>
      </c>
      <c r="J198" s="190">
        <v>2707.02</v>
      </c>
      <c r="K198" s="191">
        <v>2.0812198862988846E-3</v>
      </c>
      <c r="L198" s="174" t="str">
        <f t="shared" si="5"/>
        <v>I</v>
      </c>
    </row>
    <row r="199" spans="1:12" x14ac:dyDescent="0.2">
      <c r="A199" s="172" t="str">
        <f t="shared" si="4"/>
        <v>F</v>
      </c>
      <c r="B199" s="186" t="s">
        <v>712</v>
      </c>
      <c r="C199" s="187"/>
      <c r="D199" s="187"/>
      <c r="E199" s="187" t="s">
        <v>453</v>
      </c>
      <c r="F199" s="187"/>
      <c r="G199" s="188"/>
      <c r="H199" s="189"/>
      <c r="I199" s="189"/>
      <c r="J199" s="190">
        <v>3204.08</v>
      </c>
      <c r="K199" s="191">
        <v>2.4633711658179585E-3</v>
      </c>
      <c r="L199" s="174" t="str">
        <f t="shared" si="5"/>
        <v>T</v>
      </c>
    </row>
    <row r="200" spans="1:12" x14ac:dyDescent="0.2">
      <c r="A200" s="172" t="str">
        <f t="shared" si="4"/>
        <v>F</v>
      </c>
      <c r="B200" s="186" t="s">
        <v>713</v>
      </c>
      <c r="C200" s="187" t="s">
        <v>455</v>
      </c>
      <c r="D200" s="187" t="s">
        <v>56</v>
      </c>
      <c r="E200" s="187" t="s">
        <v>456</v>
      </c>
      <c r="F200" s="187" t="s">
        <v>309</v>
      </c>
      <c r="G200" s="188">
        <v>9.36</v>
      </c>
      <c r="H200" s="189">
        <v>96.26</v>
      </c>
      <c r="I200" s="189">
        <v>117.88</v>
      </c>
      <c r="J200" s="190">
        <v>1103.3499999999999</v>
      </c>
      <c r="K200" s="191">
        <v>8.4828112150921468E-4</v>
      </c>
      <c r="L200" s="174" t="str">
        <f t="shared" si="5"/>
        <v>I</v>
      </c>
    </row>
    <row r="201" spans="1:12" x14ac:dyDescent="0.2">
      <c r="A201" s="172" t="str">
        <f t="shared" si="4"/>
        <v>F</v>
      </c>
      <c r="B201" s="186" t="s">
        <v>714</v>
      </c>
      <c r="C201" s="187" t="s">
        <v>458</v>
      </c>
      <c r="D201" s="187" t="s">
        <v>56</v>
      </c>
      <c r="E201" s="187" t="s">
        <v>459</v>
      </c>
      <c r="F201" s="187" t="s">
        <v>353</v>
      </c>
      <c r="G201" s="188">
        <v>0.11</v>
      </c>
      <c r="H201" s="189">
        <v>145.66</v>
      </c>
      <c r="I201" s="189">
        <v>178.38</v>
      </c>
      <c r="J201" s="190">
        <v>19.62</v>
      </c>
      <c r="K201" s="191">
        <v>1.5084311962668958E-5</v>
      </c>
      <c r="L201" s="174" t="str">
        <f t="shared" si="5"/>
        <v>I</v>
      </c>
    </row>
    <row r="202" spans="1:12" x14ac:dyDescent="0.2">
      <c r="A202" s="172" t="str">
        <f t="shared" si="4"/>
        <v>F</v>
      </c>
      <c r="B202" s="186" t="s">
        <v>715</v>
      </c>
      <c r="C202" s="187" t="s">
        <v>461</v>
      </c>
      <c r="D202" s="187" t="s">
        <v>56</v>
      </c>
      <c r="E202" s="187" t="s">
        <v>462</v>
      </c>
      <c r="F202" s="187" t="s">
        <v>463</v>
      </c>
      <c r="G202" s="188">
        <v>65.16</v>
      </c>
      <c r="H202" s="189">
        <v>11.56</v>
      </c>
      <c r="I202" s="189">
        <v>14.15</v>
      </c>
      <c r="J202" s="190">
        <v>922.01</v>
      </c>
      <c r="K202" s="191">
        <v>7.0886271522428159E-4</v>
      </c>
      <c r="L202" s="174" t="str">
        <f t="shared" si="5"/>
        <v>I</v>
      </c>
    </row>
    <row r="203" spans="1:12" x14ac:dyDescent="0.2">
      <c r="A203" s="172" t="str">
        <f t="shared" si="4"/>
        <v>F</v>
      </c>
      <c r="B203" s="186" t="s">
        <v>716</v>
      </c>
      <c r="C203" s="187" t="s">
        <v>465</v>
      </c>
      <c r="D203" s="187" t="s">
        <v>56</v>
      </c>
      <c r="E203" s="187" t="s">
        <v>466</v>
      </c>
      <c r="F203" s="187" t="s">
        <v>353</v>
      </c>
      <c r="G203" s="188">
        <v>1.3</v>
      </c>
      <c r="H203" s="189">
        <v>416.28</v>
      </c>
      <c r="I203" s="189">
        <v>509.81</v>
      </c>
      <c r="J203" s="190">
        <v>662.75</v>
      </c>
      <c r="K203" s="191">
        <v>5.0953760210289761E-4</v>
      </c>
      <c r="L203" s="174" t="str">
        <f t="shared" si="5"/>
        <v>I</v>
      </c>
    </row>
    <row r="204" spans="1:12" x14ac:dyDescent="0.2">
      <c r="A204" s="172" t="str">
        <f t="shared" si="4"/>
        <v>F</v>
      </c>
      <c r="B204" s="186" t="s">
        <v>717</v>
      </c>
      <c r="C204" s="187" t="s">
        <v>468</v>
      </c>
      <c r="D204" s="187" t="s">
        <v>56</v>
      </c>
      <c r="E204" s="187" t="s">
        <v>469</v>
      </c>
      <c r="F204" s="187" t="s">
        <v>353</v>
      </c>
      <c r="G204" s="188">
        <v>1.3</v>
      </c>
      <c r="H204" s="189">
        <v>164.02</v>
      </c>
      <c r="I204" s="189">
        <v>200.87</v>
      </c>
      <c r="J204" s="190">
        <v>261.13</v>
      </c>
      <c r="K204" s="191">
        <v>2.0076281257959961E-4</v>
      </c>
      <c r="L204" s="174" t="str">
        <f t="shared" si="5"/>
        <v>I</v>
      </c>
    </row>
    <row r="205" spans="1:12" ht="25.5" x14ac:dyDescent="0.2">
      <c r="A205" s="172" t="str">
        <f t="shared" ref="A205:A268" si="6">IF(B205&lt;&gt;0,"F","")</f>
        <v>F</v>
      </c>
      <c r="B205" s="186" t="s">
        <v>718</v>
      </c>
      <c r="C205" s="187" t="s">
        <v>471</v>
      </c>
      <c r="D205" s="187" t="s">
        <v>56</v>
      </c>
      <c r="E205" s="187" t="s">
        <v>472</v>
      </c>
      <c r="F205" s="187" t="s">
        <v>309</v>
      </c>
      <c r="G205" s="188">
        <v>10.8</v>
      </c>
      <c r="H205" s="189">
        <v>17.79</v>
      </c>
      <c r="I205" s="189">
        <v>21.78</v>
      </c>
      <c r="J205" s="190">
        <v>235.22</v>
      </c>
      <c r="K205" s="191">
        <v>1.8084260243929622E-4</v>
      </c>
      <c r="L205" s="174" t="str">
        <f t="shared" ref="L205:L268" si="7">IF(I205=0,"T","I")</f>
        <v>I</v>
      </c>
    </row>
    <row r="206" spans="1:12" x14ac:dyDescent="0.2">
      <c r="A206" s="172" t="str">
        <f t="shared" si="6"/>
        <v>F</v>
      </c>
      <c r="B206" s="186" t="s">
        <v>719</v>
      </c>
      <c r="C206" s="187"/>
      <c r="D206" s="187"/>
      <c r="E206" s="187" t="s">
        <v>474</v>
      </c>
      <c r="F206" s="187"/>
      <c r="G206" s="188"/>
      <c r="H206" s="189"/>
      <c r="I206" s="189"/>
      <c r="J206" s="190">
        <v>4649.12</v>
      </c>
      <c r="K206" s="191">
        <v>3.5743515000959988E-3</v>
      </c>
      <c r="L206" s="174" t="str">
        <f t="shared" si="7"/>
        <v>T</v>
      </c>
    </row>
    <row r="207" spans="1:12" x14ac:dyDescent="0.2">
      <c r="A207" s="172" t="str">
        <f t="shared" si="6"/>
        <v>F</v>
      </c>
      <c r="B207" s="186" t="s">
        <v>720</v>
      </c>
      <c r="C207" s="187" t="s">
        <v>455</v>
      </c>
      <c r="D207" s="187" t="s">
        <v>56</v>
      </c>
      <c r="E207" s="187" t="s">
        <v>456</v>
      </c>
      <c r="F207" s="187" t="s">
        <v>309</v>
      </c>
      <c r="G207" s="188">
        <v>18.260000000000002</v>
      </c>
      <c r="H207" s="189">
        <v>96.26</v>
      </c>
      <c r="I207" s="189">
        <v>117.88</v>
      </c>
      <c r="J207" s="190">
        <v>2152.48</v>
      </c>
      <c r="K207" s="191">
        <v>1.6548766469625727E-3</v>
      </c>
      <c r="L207" s="174" t="str">
        <f t="shared" si="7"/>
        <v>I</v>
      </c>
    </row>
    <row r="208" spans="1:12" x14ac:dyDescent="0.2">
      <c r="A208" s="172" t="str">
        <f t="shared" si="6"/>
        <v>F</v>
      </c>
      <c r="B208" s="186" t="s">
        <v>721</v>
      </c>
      <c r="C208" s="187" t="s">
        <v>458</v>
      </c>
      <c r="D208" s="187" t="s">
        <v>56</v>
      </c>
      <c r="E208" s="187" t="s">
        <v>459</v>
      </c>
      <c r="F208" s="187" t="s">
        <v>353</v>
      </c>
      <c r="G208" s="188">
        <v>0.2</v>
      </c>
      <c r="H208" s="189">
        <v>145.66</v>
      </c>
      <c r="I208" s="189">
        <v>178.38</v>
      </c>
      <c r="J208" s="190">
        <v>35.67</v>
      </c>
      <c r="K208" s="191">
        <v>2.7423924959653502E-5</v>
      </c>
      <c r="L208" s="174" t="str">
        <f t="shared" si="7"/>
        <v>I</v>
      </c>
    </row>
    <row r="209" spans="1:12" x14ac:dyDescent="0.2">
      <c r="A209" s="172" t="str">
        <f t="shared" si="6"/>
        <v>F</v>
      </c>
      <c r="B209" s="186" t="s">
        <v>722</v>
      </c>
      <c r="C209" s="187" t="s">
        <v>461</v>
      </c>
      <c r="D209" s="187" t="s">
        <v>56</v>
      </c>
      <c r="E209" s="187" t="s">
        <v>462</v>
      </c>
      <c r="F209" s="187" t="s">
        <v>463</v>
      </c>
      <c r="G209" s="188">
        <v>64.37</v>
      </c>
      <c r="H209" s="189">
        <v>11.56</v>
      </c>
      <c r="I209" s="189">
        <v>14.15</v>
      </c>
      <c r="J209" s="190">
        <v>910.83</v>
      </c>
      <c r="K209" s="191">
        <v>7.0026727140457521E-4</v>
      </c>
      <c r="L209" s="174" t="str">
        <f t="shared" si="7"/>
        <v>I</v>
      </c>
    </row>
    <row r="210" spans="1:12" x14ac:dyDescent="0.2">
      <c r="A210" s="172" t="str">
        <f t="shared" si="6"/>
        <v>F</v>
      </c>
      <c r="B210" s="186" t="s">
        <v>723</v>
      </c>
      <c r="C210" s="187" t="s">
        <v>479</v>
      </c>
      <c r="D210" s="187" t="s">
        <v>56</v>
      </c>
      <c r="E210" s="187" t="s">
        <v>480</v>
      </c>
      <c r="F210" s="187" t="s">
        <v>463</v>
      </c>
      <c r="G210" s="188">
        <v>18.760000000000002</v>
      </c>
      <c r="H210" s="189">
        <v>12.74</v>
      </c>
      <c r="I210" s="189">
        <v>15.6</v>
      </c>
      <c r="J210" s="190">
        <v>292.64999999999998</v>
      </c>
      <c r="K210" s="191">
        <v>2.2499612109454993E-4</v>
      </c>
      <c r="L210" s="174" t="str">
        <f t="shared" si="7"/>
        <v>I</v>
      </c>
    </row>
    <row r="211" spans="1:12" x14ac:dyDescent="0.2">
      <c r="A211" s="172" t="str">
        <f t="shared" si="6"/>
        <v>F</v>
      </c>
      <c r="B211" s="186" t="s">
        <v>724</v>
      </c>
      <c r="C211" s="187" t="s">
        <v>465</v>
      </c>
      <c r="D211" s="187" t="s">
        <v>56</v>
      </c>
      <c r="E211" s="187" t="s">
        <v>466</v>
      </c>
      <c r="F211" s="187" t="s">
        <v>353</v>
      </c>
      <c r="G211" s="188">
        <v>1.17</v>
      </c>
      <c r="H211" s="189">
        <v>416.28</v>
      </c>
      <c r="I211" s="189">
        <v>509.81</v>
      </c>
      <c r="J211" s="190">
        <v>596.47</v>
      </c>
      <c r="K211" s="191">
        <v>4.5857999777640943E-4</v>
      </c>
      <c r="L211" s="174" t="str">
        <f t="shared" si="7"/>
        <v>I</v>
      </c>
    </row>
    <row r="212" spans="1:12" x14ac:dyDescent="0.2">
      <c r="A212" s="172" t="str">
        <f t="shared" si="6"/>
        <v>F</v>
      </c>
      <c r="B212" s="186" t="s">
        <v>725</v>
      </c>
      <c r="C212" s="187" t="s">
        <v>468</v>
      </c>
      <c r="D212" s="187" t="s">
        <v>56</v>
      </c>
      <c r="E212" s="187" t="s">
        <v>469</v>
      </c>
      <c r="F212" s="187" t="s">
        <v>353</v>
      </c>
      <c r="G212" s="188">
        <v>1.17</v>
      </c>
      <c r="H212" s="189">
        <v>164.02</v>
      </c>
      <c r="I212" s="189">
        <v>200.87</v>
      </c>
      <c r="J212" s="190">
        <v>235.01</v>
      </c>
      <c r="K212" s="191">
        <v>1.8068114955896184E-4</v>
      </c>
      <c r="L212" s="174" t="str">
        <f t="shared" si="7"/>
        <v>I</v>
      </c>
    </row>
    <row r="213" spans="1:12" ht="25.5" x14ac:dyDescent="0.2">
      <c r="A213" s="172" t="str">
        <f t="shared" si="6"/>
        <v>F</v>
      </c>
      <c r="B213" s="186" t="s">
        <v>726</v>
      </c>
      <c r="C213" s="187" t="s">
        <v>471</v>
      </c>
      <c r="D213" s="187" t="s">
        <v>56</v>
      </c>
      <c r="E213" s="187" t="s">
        <v>472</v>
      </c>
      <c r="F213" s="187" t="s">
        <v>309</v>
      </c>
      <c r="G213" s="188">
        <v>19.559999999999999</v>
      </c>
      <c r="H213" s="189">
        <v>17.79</v>
      </c>
      <c r="I213" s="189">
        <v>21.78</v>
      </c>
      <c r="J213" s="190">
        <v>426.01</v>
      </c>
      <c r="K213" s="191">
        <v>3.2752638833927634E-4</v>
      </c>
      <c r="L213" s="174" t="str">
        <f t="shared" si="7"/>
        <v>I</v>
      </c>
    </row>
    <row r="214" spans="1:12" x14ac:dyDescent="0.2">
      <c r="A214" s="172" t="str">
        <f t="shared" si="6"/>
        <v>F</v>
      </c>
      <c r="B214" s="186" t="s">
        <v>727</v>
      </c>
      <c r="C214" s="187"/>
      <c r="D214" s="187"/>
      <c r="E214" s="187" t="s">
        <v>728</v>
      </c>
      <c r="F214" s="187"/>
      <c r="G214" s="188"/>
      <c r="H214" s="189"/>
      <c r="I214" s="189"/>
      <c r="J214" s="190">
        <v>2980.79</v>
      </c>
      <c r="K214" s="191">
        <v>2.2917006246281346E-3</v>
      </c>
      <c r="L214" s="174" t="str">
        <f t="shared" si="7"/>
        <v>T</v>
      </c>
    </row>
    <row r="215" spans="1:12" x14ac:dyDescent="0.2">
      <c r="A215" s="172" t="str">
        <f t="shared" si="6"/>
        <v>F</v>
      </c>
      <c r="B215" s="186" t="s">
        <v>729</v>
      </c>
      <c r="C215" s="187" t="s">
        <v>458</v>
      </c>
      <c r="D215" s="187" t="s">
        <v>56</v>
      </c>
      <c r="E215" s="187" t="s">
        <v>459</v>
      </c>
      <c r="F215" s="187" t="s">
        <v>353</v>
      </c>
      <c r="G215" s="188">
        <v>1.28</v>
      </c>
      <c r="H215" s="189">
        <v>145.66</v>
      </c>
      <c r="I215" s="189">
        <v>178.38</v>
      </c>
      <c r="J215" s="190">
        <v>228.32</v>
      </c>
      <c r="K215" s="191">
        <v>1.7553772208545238E-4</v>
      </c>
      <c r="L215" s="174" t="str">
        <f t="shared" si="7"/>
        <v>I</v>
      </c>
    </row>
    <row r="216" spans="1:12" x14ac:dyDescent="0.2">
      <c r="A216" s="172" t="str">
        <f t="shared" si="6"/>
        <v>F</v>
      </c>
      <c r="B216" s="186" t="s">
        <v>730</v>
      </c>
      <c r="C216" s="187" t="s">
        <v>731</v>
      </c>
      <c r="D216" s="187" t="s">
        <v>56</v>
      </c>
      <c r="E216" s="187" t="s">
        <v>732</v>
      </c>
      <c r="F216" s="187" t="s">
        <v>309</v>
      </c>
      <c r="G216" s="188">
        <v>25.67</v>
      </c>
      <c r="H216" s="189">
        <v>2.89</v>
      </c>
      <c r="I216" s="189">
        <v>3.53</v>
      </c>
      <c r="J216" s="190">
        <v>90.61</v>
      </c>
      <c r="K216" s="191">
        <v>6.966307374808533E-5</v>
      </c>
      <c r="L216" s="174" t="str">
        <f t="shared" si="7"/>
        <v>I</v>
      </c>
    </row>
    <row r="217" spans="1:12" x14ac:dyDescent="0.2">
      <c r="A217" s="172" t="str">
        <f t="shared" si="6"/>
        <v>F</v>
      </c>
      <c r="B217" s="186" t="s">
        <v>733</v>
      </c>
      <c r="C217" s="187" t="s">
        <v>734</v>
      </c>
      <c r="D217" s="187" t="s">
        <v>56</v>
      </c>
      <c r="E217" s="187" t="s">
        <v>735</v>
      </c>
      <c r="F217" s="187" t="s">
        <v>463</v>
      </c>
      <c r="G217" s="188">
        <v>79.83</v>
      </c>
      <c r="H217" s="189">
        <v>14.15</v>
      </c>
      <c r="I217" s="189">
        <v>17.32</v>
      </c>
      <c r="J217" s="190">
        <v>1382.65</v>
      </c>
      <c r="K217" s="191">
        <v>1.0630134523539364E-3</v>
      </c>
      <c r="L217" s="174" t="str">
        <f t="shared" si="7"/>
        <v>I</v>
      </c>
    </row>
    <row r="218" spans="1:12" x14ac:dyDescent="0.2">
      <c r="A218" s="172" t="str">
        <f t="shared" si="6"/>
        <v>F</v>
      </c>
      <c r="B218" s="186" t="s">
        <v>736</v>
      </c>
      <c r="C218" s="187" t="s">
        <v>465</v>
      </c>
      <c r="D218" s="187" t="s">
        <v>56</v>
      </c>
      <c r="E218" s="187" t="s">
        <v>466</v>
      </c>
      <c r="F218" s="187" t="s">
        <v>353</v>
      </c>
      <c r="G218" s="188">
        <v>1.8</v>
      </c>
      <c r="H218" s="189">
        <v>416.28</v>
      </c>
      <c r="I218" s="189">
        <v>509.81</v>
      </c>
      <c r="J218" s="190">
        <v>917.65</v>
      </c>
      <c r="K218" s="191">
        <v>7.0551064589924404E-4</v>
      </c>
      <c r="L218" s="174" t="str">
        <f t="shared" si="7"/>
        <v>I</v>
      </c>
    </row>
    <row r="219" spans="1:12" x14ac:dyDescent="0.2">
      <c r="A219" s="172" t="str">
        <f t="shared" si="6"/>
        <v>F</v>
      </c>
      <c r="B219" s="186" t="s">
        <v>737</v>
      </c>
      <c r="C219" s="187" t="s">
        <v>468</v>
      </c>
      <c r="D219" s="187" t="s">
        <v>56</v>
      </c>
      <c r="E219" s="187" t="s">
        <v>469</v>
      </c>
      <c r="F219" s="187" t="s">
        <v>353</v>
      </c>
      <c r="G219" s="188">
        <v>1.8</v>
      </c>
      <c r="H219" s="189">
        <v>164.02</v>
      </c>
      <c r="I219" s="189">
        <v>200.87</v>
      </c>
      <c r="J219" s="190">
        <v>361.56</v>
      </c>
      <c r="K219" s="191">
        <v>2.7797573054141628E-4</v>
      </c>
      <c r="L219" s="174" t="str">
        <f t="shared" si="7"/>
        <v>I</v>
      </c>
    </row>
    <row r="220" spans="1:12" x14ac:dyDescent="0.2">
      <c r="A220" s="172" t="str">
        <f t="shared" si="6"/>
        <v>F</v>
      </c>
      <c r="B220" s="186" t="s">
        <v>738</v>
      </c>
      <c r="C220" s="187"/>
      <c r="D220" s="187"/>
      <c r="E220" s="187" t="s">
        <v>739</v>
      </c>
      <c r="F220" s="187"/>
      <c r="G220" s="188"/>
      <c r="H220" s="189"/>
      <c r="I220" s="189"/>
      <c r="J220" s="190">
        <v>12988.32</v>
      </c>
      <c r="K220" s="191">
        <v>9.9857222604980856E-3</v>
      </c>
      <c r="L220" s="174" t="str">
        <f t="shared" si="7"/>
        <v>T</v>
      </c>
    </row>
    <row r="221" spans="1:12" x14ac:dyDescent="0.2">
      <c r="A221" s="172" t="str">
        <f t="shared" si="6"/>
        <v>F</v>
      </c>
      <c r="B221" s="186" t="s">
        <v>740</v>
      </c>
      <c r="C221" s="187" t="s">
        <v>458</v>
      </c>
      <c r="D221" s="187" t="s">
        <v>56</v>
      </c>
      <c r="E221" s="187" t="s">
        <v>459</v>
      </c>
      <c r="F221" s="187" t="s">
        <v>353</v>
      </c>
      <c r="G221" s="188">
        <v>4.6900000000000004</v>
      </c>
      <c r="H221" s="189">
        <v>145.66</v>
      </c>
      <c r="I221" s="189">
        <v>178.38</v>
      </c>
      <c r="J221" s="190">
        <v>836.6</v>
      </c>
      <c r="K221" s="191">
        <v>6.4319752232257135E-4</v>
      </c>
      <c r="L221" s="174" t="str">
        <f t="shared" si="7"/>
        <v>I</v>
      </c>
    </row>
    <row r="222" spans="1:12" x14ac:dyDescent="0.2">
      <c r="A222" s="172" t="str">
        <f t="shared" si="6"/>
        <v>F</v>
      </c>
      <c r="B222" s="186" t="s">
        <v>741</v>
      </c>
      <c r="C222" s="187" t="s">
        <v>465</v>
      </c>
      <c r="D222" s="187" t="s">
        <v>56</v>
      </c>
      <c r="E222" s="187" t="s">
        <v>466</v>
      </c>
      <c r="F222" s="187" t="s">
        <v>353</v>
      </c>
      <c r="G222" s="188">
        <v>14.06</v>
      </c>
      <c r="H222" s="189">
        <v>416.28</v>
      </c>
      <c r="I222" s="189">
        <v>509.81</v>
      </c>
      <c r="J222" s="190">
        <v>7167.92</v>
      </c>
      <c r="K222" s="191">
        <v>5.5108634762209008E-3</v>
      </c>
      <c r="L222" s="174" t="str">
        <f t="shared" si="7"/>
        <v>I</v>
      </c>
    </row>
    <row r="223" spans="1:12" ht="25.5" x14ac:dyDescent="0.2">
      <c r="A223" s="172" t="str">
        <f t="shared" si="6"/>
        <v>F</v>
      </c>
      <c r="B223" s="186" t="s">
        <v>742</v>
      </c>
      <c r="C223" s="187" t="s">
        <v>616</v>
      </c>
      <c r="D223" s="187" t="s">
        <v>56</v>
      </c>
      <c r="E223" s="187" t="s">
        <v>617</v>
      </c>
      <c r="F223" s="187" t="s">
        <v>353</v>
      </c>
      <c r="G223" s="188">
        <v>14.06</v>
      </c>
      <c r="H223" s="189">
        <v>82</v>
      </c>
      <c r="I223" s="189">
        <v>100.42</v>
      </c>
      <c r="J223" s="190">
        <v>1411.9</v>
      </c>
      <c r="K223" s="191">
        <v>1.0855015321147962E-3</v>
      </c>
      <c r="L223" s="174" t="str">
        <f t="shared" si="7"/>
        <v>I</v>
      </c>
    </row>
    <row r="224" spans="1:12" x14ac:dyDescent="0.2">
      <c r="A224" s="172" t="str">
        <f t="shared" si="6"/>
        <v>F</v>
      </c>
      <c r="B224" s="186" t="s">
        <v>743</v>
      </c>
      <c r="C224" s="187" t="s">
        <v>734</v>
      </c>
      <c r="D224" s="187" t="s">
        <v>56</v>
      </c>
      <c r="E224" s="187" t="s">
        <v>735</v>
      </c>
      <c r="F224" s="187" t="s">
        <v>463</v>
      </c>
      <c r="G224" s="188">
        <v>206.23</v>
      </c>
      <c r="H224" s="189">
        <v>14.15</v>
      </c>
      <c r="I224" s="189">
        <v>17.32</v>
      </c>
      <c r="J224" s="190">
        <v>3571.9</v>
      </c>
      <c r="K224" s="191">
        <v>2.746159729839819E-3</v>
      </c>
      <c r="L224" s="174" t="str">
        <f t="shared" si="7"/>
        <v>I</v>
      </c>
    </row>
    <row r="225" spans="1:12" x14ac:dyDescent="0.2">
      <c r="A225" s="172" t="str">
        <f t="shared" si="6"/>
        <v>F</v>
      </c>
      <c r="B225" s="186" t="s">
        <v>744</v>
      </c>
      <c r="C225" s="187"/>
      <c r="D225" s="187"/>
      <c r="E225" s="187" t="s">
        <v>564</v>
      </c>
      <c r="F225" s="187"/>
      <c r="G225" s="188"/>
      <c r="H225" s="189"/>
      <c r="I225" s="189"/>
      <c r="J225" s="190">
        <v>19532.45</v>
      </c>
      <c r="K225" s="191">
        <v>1.5017001488034315E-2</v>
      </c>
      <c r="L225" s="174" t="str">
        <f t="shared" si="7"/>
        <v>T</v>
      </c>
    </row>
    <row r="226" spans="1:12" x14ac:dyDescent="0.2">
      <c r="A226" s="172" t="str">
        <f t="shared" si="6"/>
        <v>F</v>
      </c>
      <c r="B226" s="186" t="s">
        <v>745</v>
      </c>
      <c r="C226" s="187" t="s">
        <v>746</v>
      </c>
      <c r="D226" s="187" t="s">
        <v>56</v>
      </c>
      <c r="E226" s="187" t="s">
        <v>747</v>
      </c>
      <c r="F226" s="187" t="s">
        <v>2</v>
      </c>
      <c r="G226" s="188">
        <v>122</v>
      </c>
      <c r="H226" s="189">
        <v>10.96</v>
      </c>
      <c r="I226" s="189">
        <v>13.42</v>
      </c>
      <c r="J226" s="190">
        <v>1637.24</v>
      </c>
      <c r="K226" s="191">
        <v>1.2587481609459797E-3</v>
      </c>
      <c r="L226" s="174" t="str">
        <f t="shared" si="7"/>
        <v>I</v>
      </c>
    </row>
    <row r="227" spans="1:12" x14ac:dyDescent="0.2">
      <c r="A227" s="172" t="str">
        <f t="shared" si="6"/>
        <v>F</v>
      </c>
      <c r="B227" s="186" t="s">
        <v>748</v>
      </c>
      <c r="C227" s="187" t="s">
        <v>749</v>
      </c>
      <c r="D227" s="187" t="s">
        <v>56</v>
      </c>
      <c r="E227" s="187" t="s">
        <v>750</v>
      </c>
      <c r="F227" s="187" t="s">
        <v>309</v>
      </c>
      <c r="G227" s="188">
        <v>92.31</v>
      </c>
      <c r="H227" s="189">
        <v>76.569999999999993</v>
      </c>
      <c r="I227" s="189">
        <v>93.77</v>
      </c>
      <c r="J227" s="190">
        <v>8655.9</v>
      </c>
      <c r="K227" s="191">
        <v>6.6548570804111223E-3</v>
      </c>
      <c r="L227" s="174" t="str">
        <f t="shared" si="7"/>
        <v>I</v>
      </c>
    </row>
    <row r="228" spans="1:12" x14ac:dyDescent="0.2">
      <c r="A228" s="172" t="str">
        <f t="shared" si="6"/>
        <v>F</v>
      </c>
      <c r="B228" s="186" t="s">
        <v>751</v>
      </c>
      <c r="C228" s="187" t="s">
        <v>752</v>
      </c>
      <c r="D228" s="187" t="s">
        <v>56</v>
      </c>
      <c r="E228" s="187" t="s">
        <v>753</v>
      </c>
      <c r="F228" s="187" t="s">
        <v>353</v>
      </c>
      <c r="G228" s="188">
        <v>0.59</v>
      </c>
      <c r="H228" s="189">
        <v>1766.33</v>
      </c>
      <c r="I228" s="189">
        <v>2163.2199999999998</v>
      </c>
      <c r="J228" s="190">
        <v>1276.29</v>
      </c>
      <c r="K228" s="191">
        <v>9.8124141258077282E-4</v>
      </c>
      <c r="L228" s="174" t="str">
        <f t="shared" si="7"/>
        <v>I</v>
      </c>
    </row>
    <row r="229" spans="1:12" x14ac:dyDescent="0.2">
      <c r="A229" s="172" t="str">
        <f t="shared" si="6"/>
        <v>F</v>
      </c>
      <c r="B229" s="186" t="s">
        <v>754</v>
      </c>
      <c r="C229" s="187" t="s">
        <v>755</v>
      </c>
      <c r="D229" s="187" t="s">
        <v>56</v>
      </c>
      <c r="E229" s="187" t="s">
        <v>756</v>
      </c>
      <c r="F229" s="187" t="s">
        <v>309</v>
      </c>
      <c r="G229" s="188">
        <v>75.06</v>
      </c>
      <c r="H229" s="189">
        <v>72.3</v>
      </c>
      <c r="I229" s="189">
        <v>88.54</v>
      </c>
      <c r="J229" s="190">
        <v>6645.81</v>
      </c>
      <c r="K229" s="191">
        <v>5.1094531745476549E-3</v>
      </c>
      <c r="L229" s="174" t="str">
        <f t="shared" si="7"/>
        <v>I</v>
      </c>
    </row>
    <row r="230" spans="1:12" x14ac:dyDescent="0.2">
      <c r="A230" s="172" t="str">
        <f t="shared" si="6"/>
        <v>F</v>
      </c>
      <c r="B230" s="186" t="s">
        <v>757</v>
      </c>
      <c r="C230" s="187" t="s">
        <v>490</v>
      </c>
      <c r="D230" s="187" t="s">
        <v>56</v>
      </c>
      <c r="E230" s="187" t="s">
        <v>491</v>
      </c>
      <c r="F230" s="187" t="s">
        <v>353</v>
      </c>
      <c r="G230" s="188">
        <v>0.6</v>
      </c>
      <c r="H230" s="189">
        <v>373.96</v>
      </c>
      <c r="I230" s="189">
        <v>457.98</v>
      </c>
      <c r="J230" s="190">
        <v>274.77999999999997</v>
      </c>
      <c r="K230" s="191">
        <v>2.1125724980133412E-4</v>
      </c>
      <c r="L230" s="174" t="str">
        <f t="shared" si="7"/>
        <v>I</v>
      </c>
    </row>
    <row r="231" spans="1:12" x14ac:dyDescent="0.2">
      <c r="A231" s="172" t="str">
        <f t="shared" si="6"/>
        <v>F</v>
      </c>
      <c r="B231" s="186" t="s">
        <v>758</v>
      </c>
      <c r="C231" s="187" t="s">
        <v>461</v>
      </c>
      <c r="D231" s="187" t="s">
        <v>56</v>
      </c>
      <c r="E231" s="187" t="s">
        <v>462</v>
      </c>
      <c r="F231" s="187" t="s">
        <v>463</v>
      </c>
      <c r="G231" s="188">
        <v>73.67</v>
      </c>
      <c r="H231" s="189">
        <v>11.56</v>
      </c>
      <c r="I231" s="189">
        <v>14.15</v>
      </c>
      <c r="J231" s="190">
        <v>1042.43</v>
      </c>
      <c r="K231" s="191">
        <v>8.0144440974745169E-4</v>
      </c>
      <c r="L231" s="174" t="str">
        <f t="shared" si="7"/>
        <v>I</v>
      </c>
    </row>
    <row r="232" spans="1:12" x14ac:dyDescent="0.2">
      <c r="A232" s="172" t="str">
        <f t="shared" si="6"/>
        <v>F</v>
      </c>
      <c r="B232" s="186" t="s">
        <v>759</v>
      </c>
      <c r="C232" s="187"/>
      <c r="D232" s="187"/>
      <c r="E232" s="187" t="s">
        <v>760</v>
      </c>
      <c r="F232" s="187"/>
      <c r="G232" s="188"/>
      <c r="H232" s="189"/>
      <c r="I232" s="189"/>
      <c r="J232" s="190">
        <v>19546.46</v>
      </c>
      <c r="K232" s="191">
        <v>1.5027772701622337E-2</v>
      </c>
      <c r="L232" s="174" t="str">
        <f t="shared" si="7"/>
        <v>T</v>
      </c>
    </row>
    <row r="233" spans="1:12" x14ac:dyDescent="0.2">
      <c r="A233" s="172" t="str">
        <f t="shared" si="6"/>
        <v>F</v>
      </c>
      <c r="B233" s="186" t="s">
        <v>761</v>
      </c>
      <c r="C233" s="187"/>
      <c r="D233" s="187"/>
      <c r="E233" s="187" t="s">
        <v>762</v>
      </c>
      <c r="F233" s="187"/>
      <c r="G233" s="188"/>
      <c r="H233" s="189"/>
      <c r="I233" s="189"/>
      <c r="J233" s="190">
        <v>7088.75</v>
      </c>
      <c r="K233" s="191">
        <v>5.4499957403348403E-3</v>
      </c>
      <c r="L233" s="174" t="str">
        <f t="shared" si="7"/>
        <v>T</v>
      </c>
    </row>
    <row r="234" spans="1:12" x14ac:dyDescent="0.2">
      <c r="A234" s="172" t="str">
        <f t="shared" si="6"/>
        <v>F</v>
      </c>
      <c r="B234" s="186" t="s">
        <v>763</v>
      </c>
      <c r="C234" s="187" t="s">
        <v>764</v>
      </c>
      <c r="D234" s="187" t="s">
        <v>56</v>
      </c>
      <c r="E234" s="187" t="s">
        <v>765</v>
      </c>
      <c r="F234" s="187" t="s">
        <v>309</v>
      </c>
      <c r="G234" s="188">
        <v>18.899999999999999</v>
      </c>
      <c r="H234" s="189">
        <v>235.38</v>
      </c>
      <c r="I234" s="189">
        <v>288.26</v>
      </c>
      <c r="J234" s="190">
        <v>5448.11</v>
      </c>
      <c r="K234" s="191">
        <v>4.1886335803739223E-3</v>
      </c>
      <c r="L234" s="174" t="str">
        <f t="shared" si="7"/>
        <v>I</v>
      </c>
    </row>
    <row r="235" spans="1:12" x14ac:dyDescent="0.2">
      <c r="A235" s="172" t="str">
        <f t="shared" si="6"/>
        <v>F</v>
      </c>
      <c r="B235" s="186" t="s">
        <v>766</v>
      </c>
      <c r="C235" s="187" t="s">
        <v>461</v>
      </c>
      <c r="D235" s="187" t="s">
        <v>56</v>
      </c>
      <c r="E235" s="187" t="s">
        <v>462</v>
      </c>
      <c r="F235" s="187" t="s">
        <v>463</v>
      </c>
      <c r="G235" s="188">
        <v>51.83</v>
      </c>
      <c r="H235" s="189">
        <v>11.56</v>
      </c>
      <c r="I235" s="189">
        <v>14.15</v>
      </c>
      <c r="J235" s="190">
        <v>733.39</v>
      </c>
      <c r="K235" s="191">
        <v>5.6384727575442333E-4</v>
      </c>
      <c r="L235" s="174" t="str">
        <f t="shared" si="7"/>
        <v>I</v>
      </c>
    </row>
    <row r="236" spans="1:12" x14ac:dyDescent="0.2">
      <c r="A236" s="172" t="str">
        <f t="shared" si="6"/>
        <v>F</v>
      </c>
      <c r="B236" s="186" t="s">
        <v>767</v>
      </c>
      <c r="C236" s="187" t="s">
        <v>479</v>
      </c>
      <c r="D236" s="187" t="s">
        <v>56</v>
      </c>
      <c r="E236" s="187" t="s">
        <v>480</v>
      </c>
      <c r="F236" s="187" t="s">
        <v>463</v>
      </c>
      <c r="G236" s="188">
        <v>14.88</v>
      </c>
      <c r="H236" s="189">
        <v>12.74</v>
      </c>
      <c r="I236" s="189">
        <v>15.6</v>
      </c>
      <c r="J236" s="190">
        <v>232.12</v>
      </c>
      <c r="K236" s="191">
        <v>1.7845925039626495E-4</v>
      </c>
      <c r="L236" s="174" t="str">
        <f t="shared" si="7"/>
        <v>I</v>
      </c>
    </row>
    <row r="237" spans="1:12" x14ac:dyDescent="0.2">
      <c r="A237" s="172" t="str">
        <f t="shared" si="6"/>
        <v>F</v>
      </c>
      <c r="B237" s="186" t="s">
        <v>768</v>
      </c>
      <c r="C237" s="187" t="s">
        <v>465</v>
      </c>
      <c r="D237" s="187" t="s">
        <v>56</v>
      </c>
      <c r="E237" s="187" t="s">
        <v>466</v>
      </c>
      <c r="F237" s="187" t="s">
        <v>353</v>
      </c>
      <c r="G237" s="188">
        <v>0.95</v>
      </c>
      <c r="H237" s="189">
        <v>416.28</v>
      </c>
      <c r="I237" s="189">
        <v>509.81</v>
      </c>
      <c r="J237" s="190">
        <v>484.31</v>
      </c>
      <c r="K237" s="191">
        <v>3.723487832130582E-4</v>
      </c>
      <c r="L237" s="174" t="str">
        <f t="shared" si="7"/>
        <v>I</v>
      </c>
    </row>
    <row r="238" spans="1:12" x14ac:dyDescent="0.2">
      <c r="A238" s="172" t="str">
        <f t="shared" si="6"/>
        <v>F</v>
      </c>
      <c r="B238" s="186" t="s">
        <v>769</v>
      </c>
      <c r="C238" s="187" t="s">
        <v>468</v>
      </c>
      <c r="D238" s="187" t="s">
        <v>56</v>
      </c>
      <c r="E238" s="187" t="s">
        <v>469</v>
      </c>
      <c r="F238" s="187" t="s">
        <v>353</v>
      </c>
      <c r="G238" s="188">
        <v>0.95</v>
      </c>
      <c r="H238" s="189">
        <v>164.02</v>
      </c>
      <c r="I238" s="189">
        <v>200.87</v>
      </c>
      <c r="J238" s="190">
        <v>190.82</v>
      </c>
      <c r="K238" s="191">
        <v>1.4670685059717074E-4</v>
      </c>
      <c r="L238" s="174" t="str">
        <f t="shared" si="7"/>
        <v>I</v>
      </c>
    </row>
    <row r="239" spans="1:12" x14ac:dyDescent="0.2">
      <c r="A239" s="172" t="str">
        <f t="shared" si="6"/>
        <v>F</v>
      </c>
      <c r="B239" s="186" t="s">
        <v>770</v>
      </c>
      <c r="C239" s="187"/>
      <c r="D239" s="187"/>
      <c r="E239" s="187" t="s">
        <v>771</v>
      </c>
      <c r="F239" s="187"/>
      <c r="G239" s="188"/>
      <c r="H239" s="189"/>
      <c r="I239" s="189"/>
      <c r="J239" s="190">
        <v>6473.52</v>
      </c>
      <c r="K239" s="191">
        <v>4.9769926185818936E-3</v>
      </c>
      <c r="L239" s="174" t="str">
        <f t="shared" si="7"/>
        <v>T</v>
      </c>
    </row>
    <row r="240" spans="1:12" x14ac:dyDescent="0.2">
      <c r="A240" s="172" t="str">
        <f t="shared" si="6"/>
        <v>F</v>
      </c>
      <c r="B240" s="186" t="s">
        <v>772</v>
      </c>
      <c r="C240" s="187" t="s">
        <v>764</v>
      </c>
      <c r="D240" s="187" t="s">
        <v>56</v>
      </c>
      <c r="E240" s="187" t="s">
        <v>765</v>
      </c>
      <c r="F240" s="187" t="s">
        <v>309</v>
      </c>
      <c r="G240" s="188">
        <v>15.65</v>
      </c>
      <c r="H240" s="189">
        <v>235.38</v>
      </c>
      <c r="I240" s="189">
        <v>288.26</v>
      </c>
      <c r="J240" s="190">
        <v>4511.26</v>
      </c>
      <c r="K240" s="191">
        <v>3.4683615282726787E-3</v>
      </c>
      <c r="L240" s="174" t="str">
        <f t="shared" si="7"/>
        <v>I</v>
      </c>
    </row>
    <row r="241" spans="1:12" x14ac:dyDescent="0.2">
      <c r="A241" s="172" t="str">
        <f t="shared" si="6"/>
        <v>F</v>
      </c>
      <c r="B241" s="186" t="s">
        <v>773</v>
      </c>
      <c r="C241" s="187" t="s">
        <v>461</v>
      </c>
      <c r="D241" s="187" t="s">
        <v>56</v>
      </c>
      <c r="E241" s="187" t="s">
        <v>462</v>
      </c>
      <c r="F241" s="187" t="s">
        <v>463</v>
      </c>
      <c r="G241" s="188">
        <v>64.37</v>
      </c>
      <c r="H241" s="189">
        <v>11.56</v>
      </c>
      <c r="I241" s="189">
        <v>14.15</v>
      </c>
      <c r="J241" s="190">
        <v>910.83</v>
      </c>
      <c r="K241" s="191">
        <v>7.0026727140457521E-4</v>
      </c>
      <c r="L241" s="174" t="str">
        <f t="shared" si="7"/>
        <v>I</v>
      </c>
    </row>
    <row r="242" spans="1:12" x14ac:dyDescent="0.2">
      <c r="A242" s="172" t="str">
        <f t="shared" si="6"/>
        <v>F</v>
      </c>
      <c r="B242" s="186" t="s">
        <v>774</v>
      </c>
      <c r="C242" s="187" t="s">
        <v>479</v>
      </c>
      <c r="D242" s="187" t="s">
        <v>56</v>
      </c>
      <c r="E242" s="187" t="s">
        <v>480</v>
      </c>
      <c r="F242" s="187" t="s">
        <v>463</v>
      </c>
      <c r="G242" s="188">
        <v>18.760000000000002</v>
      </c>
      <c r="H242" s="189">
        <v>12.74</v>
      </c>
      <c r="I242" s="189">
        <v>15.6</v>
      </c>
      <c r="J242" s="190">
        <v>292.64999999999998</v>
      </c>
      <c r="K242" s="191">
        <v>2.2499612109454993E-4</v>
      </c>
      <c r="L242" s="174" t="str">
        <f t="shared" si="7"/>
        <v>I</v>
      </c>
    </row>
    <row r="243" spans="1:12" x14ac:dyDescent="0.2">
      <c r="A243" s="172" t="str">
        <f t="shared" si="6"/>
        <v>F</v>
      </c>
      <c r="B243" s="186" t="s">
        <v>775</v>
      </c>
      <c r="C243" s="187" t="s">
        <v>465</v>
      </c>
      <c r="D243" s="187" t="s">
        <v>56</v>
      </c>
      <c r="E243" s="187" t="s">
        <v>466</v>
      </c>
      <c r="F243" s="187" t="s">
        <v>353</v>
      </c>
      <c r="G243" s="188">
        <v>1.17</v>
      </c>
      <c r="H243" s="189">
        <v>416.28</v>
      </c>
      <c r="I243" s="189">
        <v>509.81</v>
      </c>
      <c r="J243" s="190">
        <v>596.47</v>
      </c>
      <c r="K243" s="191">
        <v>4.5857999777640943E-4</v>
      </c>
      <c r="L243" s="174" t="str">
        <f t="shared" si="7"/>
        <v>I</v>
      </c>
    </row>
    <row r="244" spans="1:12" x14ac:dyDescent="0.2">
      <c r="A244" s="172" t="str">
        <f t="shared" si="6"/>
        <v>F</v>
      </c>
      <c r="B244" s="186" t="s">
        <v>776</v>
      </c>
      <c r="C244" s="187" t="s">
        <v>777</v>
      </c>
      <c r="D244" s="187" t="s">
        <v>56</v>
      </c>
      <c r="E244" s="187" t="s">
        <v>778</v>
      </c>
      <c r="F244" s="187" t="s">
        <v>353</v>
      </c>
      <c r="G244" s="188">
        <v>1.17</v>
      </c>
      <c r="H244" s="189">
        <v>113.28</v>
      </c>
      <c r="I244" s="189">
        <v>138.72999999999999</v>
      </c>
      <c r="J244" s="190">
        <v>162.31</v>
      </c>
      <c r="K244" s="191">
        <v>1.2478770003367982E-4</v>
      </c>
      <c r="L244" s="174" t="str">
        <f t="shared" si="7"/>
        <v>I</v>
      </c>
    </row>
    <row r="245" spans="1:12" x14ac:dyDescent="0.2">
      <c r="A245" s="172" t="str">
        <f t="shared" si="6"/>
        <v>F</v>
      </c>
      <c r="B245" s="186" t="s">
        <v>779</v>
      </c>
      <c r="C245" s="187"/>
      <c r="D245" s="187"/>
      <c r="E245" s="187" t="s">
        <v>780</v>
      </c>
      <c r="F245" s="187"/>
      <c r="G245" s="188"/>
      <c r="H245" s="189"/>
      <c r="I245" s="189"/>
      <c r="J245" s="190">
        <v>5984.19</v>
      </c>
      <c r="K245" s="191">
        <v>4.6007843427056036E-3</v>
      </c>
      <c r="L245" s="174" t="str">
        <f t="shared" si="7"/>
        <v>T</v>
      </c>
    </row>
    <row r="246" spans="1:12" ht="25.5" x14ac:dyDescent="0.2">
      <c r="A246" s="172" t="str">
        <f t="shared" si="6"/>
        <v>F</v>
      </c>
      <c r="B246" s="186" t="s">
        <v>781</v>
      </c>
      <c r="C246" s="187" t="s">
        <v>782</v>
      </c>
      <c r="D246" s="187" t="s">
        <v>56</v>
      </c>
      <c r="E246" s="187" t="s">
        <v>783</v>
      </c>
      <c r="F246" s="187" t="s">
        <v>309</v>
      </c>
      <c r="G246" s="188">
        <v>25.67</v>
      </c>
      <c r="H246" s="189">
        <v>190.35</v>
      </c>
      <c r="I246" s="189">
        <v>233.12</v>
      </c>
      <c r="J246" s="190">
        <v>5984.19</v>
      </c>
      <c r="K246" s="191">
        <v>4.6007843427056036E-3</v>
      </c>
      <c r="L246" s="174" t="str">
        <f t="shared" si="7"/>
        <v>I</v>
      </c>
    </row>
    <row r="247" spans="1:12" x14ac:dyDescent="0.2">
      <c r="A247" s="172" t="str">
        <f t="shared" si="6"/>
        <v>F</v>
      </c>
      <c r="B247" s="186" t="s">
        <v>784</v>
      </c>
      <c r="C247" s="187"/>
      <c r="D247" s="187"/>
      <c r="E247" s="187" t="s">
        <v>512</v>
      </c>
      <c r="F247" s="187"/>
      <c r="G247" s="188"/>
      <c r="H247" s="189"/>
      <c r="I247" s="189"/>
      <c r="J247" s="190">
        <v>58103.55</v>
      </c>
      <c r="K247" s="191">
        <v>4.4671359548345252E-2</v>
      </c>
      <c r="L247" s="174" t="str">
        <f t="shared" si="7"/>
        <v>T</v>
      </c>
    </row>
    <row r="248" spans="1:12" x14ac:dyDescent="0.2">
      <c r="A248" s="172" t="str">
        <f t="shared" si="6"/>
        <v>F</v>
      </c>
      <c r="B248" s="186" t="s">
        <v>785</v>
      </c>
      <c r="C248" s="187"/>
      <c r="D248" s="187"/>
      <c r="E248" s="187" t="s">
        <v>786</v>
      </c>
      <c r="F248" s="187"/>
      <c r="G248" s="188"/>
      <c r="H248" s="189"/>
      <c r="I248" s="189"/>
      <c r="J248" s="190">
        <v>20590.32</v>
      </c>
      <c r="K248" s="191">
        <v>1.5830316528602541E-2</v>
      </c>
      <c r="L248" s="174" t="str">
        <f t="shared" si="7"/>
        <v>T</v>
      </c>
    </row>
    <row r="249" spans="1:12" x14ac:dyDescent="0.2">
      <c r="A249" s="172" t="str">
        <f t="shared" si="6"/>
        <v>F</v>
      </c>
      <c r="B249" s="186" t="s">
        <v>787</v>
      </c>
      <c r="C249" s="187" t="s">
        <v>514</v>
      </c>
      <c r="D249" s="187" t="s">
        <v>56</v>
      </c>
      <c r="E249" s="187" t="s">
        <v>515</v>
      </c>
      <c r="F249" s="187" t="s">
        <v>309</v>
      </c>
      <c r="G249" s="188">
        <v>205.9</v>
      </c>
      <c r="H249" s="189">
        <v>6.65</v>
      </c>
      <c r="I249" s="189">
        <v>8.14</v>
      </c>
      <c r="J249" s="190">
        <v>1676.02</v>
      </c>
      <c r="K249" s="191">
        <v>1.2885631261810614E-3</v>
      </c>
      <c r="L249" s="174" t="str">
        <f t="shared" si="7"/>
        <v>I</v>
      </c>
    </row>
    <row r="250" spans="1:12" x14ac:dyDescent="0.2">
      <c r="A250" s="172" t="str">
        <f t="shared" si="6"/>
        <v>F</v>
      </c>
      <c r="B250" s="186" t="s">
        <v>788</v>
      </c>
      <c r="C250" s="187" t="s">
        <v>517</v>
      </c>
      <c r="D250" s="187" t="s">
        <v>56</v>
      </c>
      <c r="E250" s="187" t="s">
        <v>518</v>
      </c>
      <c r="F250" s="187" t="s">
        <v>309</v>
      </c>
      <c r="G250" s="188">
        <v>205.9</v>
      </c>
      <c r="H250" s="189">
        <v>25.43</v>
      </c>
      <c r="I250" s="189">
        <v>31.14</v>
      </c>
      <c r="J250" s="190">
        <v>6411.72</v>
      </c>
      <c r="K250" s="191">
        <v>4.9294793423692055E-3</v>
      </c>
      <c r="L250" s="174" t="str">
        <f t="shared" si="7"/>
        <v>I</v>
      </c>
    </row>
    <row r="251" spans="1:12" ht="25.5" x14ac:dyDescent="0.2">
      <c r="A251" s="172" t="str">
        <f t="shared" si="6"/>
        <v>F</v>
      </c>
      <c r="B251" s="186" t="s">
        <v>789</v>
      </c>
      <c r="C251" s="187" t="s">
        <v>790</v>
      </c>
      <c r="D251" s="187" t="s">
        <v>56</v>
      </c>
      <c r="E251" s="187" t="s">
        <v>791</v>
      </c>
      <c r="F251" s="187" t="s">
        <v>309</v>
      </c>
      <c r="G251" s="188">
        <v>141.47999999999999</v>
      </c>
      <c r="H251" s="189">
        <v>72.16</v>
      </c>
      <c r="I251" s="189">
        <v>88.37</v>
      </c>
      <c r="J251" s="190">
        <v>12502.58</v>
      </c>
      <c r="K251" s="191">
        <v>9.6122740600522744E-3</v>
      </c>
      <c r="L251" s="174" t="str">
        <f t="shared" si="7"/>
        <v>I</v>
      </c>
    </row>
    <row r="252" spans="1:12" x14ac:dyDescent="0.2">
      <c r="A252" s="172" t="str">
        <f t="shared" si="6"/>
        <v>F</v>
      </c>
      <c r="B252" s="186" t="s">
        <v>792</v>
      </c>
      <c r="C252" s="187"/>
      <c r="D252" s="187"/>
      <c r="E252" s="187" t="s">
        <v>793</v>
      </c>
      <c r="F252" s="187"/>
      <c r="G252" s="188"/>
      <c r="H252" s="189"/>
      <c r="I252" s="189"/>
      <c r="J252" s="190">
        <v>5035.68</v>
      </c>
      <c r="K252" s="191">
        <v>3.8715478116296033E-3</v>
      </c>
      <c r="L252" s="174" t="str">
        <f t="shared" si="7"/>
        <v>T</v>
      </c>
    </row>
    <row r="253" spans="1:12" x14ac:dyDescent="0.2">
      <c r="A253" s="172" t="str">
        <f t="shared" si="6"/>
        <v>F</v>
      </c>
      <c r="B253" s="186" t="s">
        <v>794</v>
      </c>
      <c r="C253" s="187" t="s">
        <v>514</v>
      </c>
      <c r="D253" s="187" t="s">
        <v>56</v>
      </c>
      <c r="E253" s="187" t="s">
        <v>515</v>
      </c>
      <c r="F253" s="187" t="s">
        <v>309</v>
      </c>
      <c r="G253" s="188">
        <v>128.19999999999999</v>
      </c>
      <c r="H253" s="189">
        <v>6.65</v>
      </c>
      <c r="I253" s="189">
        <v>8.14</v>
      </c>
      <c r="J253" s="190">
        <v>1043.54</v>
      </c>
      <c r="K253" s="191">
        <v>8.0229780354350473E-4</v>
      </c>
      <c r="L253" s="174" t="str">
        <f t="shared" si="7"/>
        <v>I</v>
      </c>
    </row>
    <row r="254" spans="1:12" x14ac:dyDescent="0.2">
      <c r="A254" s="172" t="str">
        <f t="shared" si="6"/>
        <v>F</v>
      </c>
      <c r="B254" s="186" t="s">
        <v>795</v>
      </c>
      <c r="C254" s="187" t="s">
        <v>517</v>
      </c>
      <c r="D254" s="187" t="s">
        <v>56</v>
      </c>
      <c r="E254" s="187" t="s">
        <v>518</v>
      </c>
      <c r="F254" s="187" t="s">
        <v>309</v>
      </c>
      <c r="G254" s="188">
        <v>128.19999999999999</v>
      </c>
      <c r="H254" s="189">
        <v>25.43</v>
      </c>
      <c r="I254" s="189">
        <v>31.14</v>
      </c>
      <c r="J254" s="190">
        <v>3992.14</v>
      </c>
      <c r="K254" s="191">
        <v>3.0692500080860981E-3</v>
      </c>
      <c r="L254" s="174" t="str">
        <f t="shared" si="7"/>
        <v>I</v>
      </c>
    </row>
    <row r="255" spans="1:12" x14ac:dyDescent="0.2">
      <c r="A255" s="172" t="str">
        <f t="shared" si="6"/>
        <v>F</v>
      </c>
      <c r="B255" s="186" t="s">
        <v>796</v>
      </c>
      <c r="C255" s="187"/>
      <c r="D255" s="187"/>
      <c r="E255" s="187" t="s">
        <v>797</v>
      </c>
      <c r="F255" s="187"/>
      <c r="G255" s="188"/>
      <c r="H255" s="189"/>
      <c r="I255" s="189"/>
      <c r="J255" s="190">
        <v>26649.98</v>
      </c>
      <c r="K255" s="191">
        <v>2.0489123961207362E-2</v>
      </c>
      <c r="L255" s="174" t="str">
        <f t="shared" si="7"/>
        <v>T</v>
      </c>
    </row>
    <row r="256" spans="1:12" ht="25.5" x14ac:dyDescent="0.2">
      <c r="A256" s="172" t="str">
        <f t="shared" si="6"/>
        <v>F</v>
      </c>
      <c r="B256" s="186" t="s">
        <v>798</v>
      </c>
      <c r="C256" s="187" t="s">
        <v>799</v>
      </c>
      <c r="D256" s="187" t="s">
        <v>56</v>
      </c>
      <c r="E256" s="187" t="s">
        <v>800</v>
      </c>
      <c r="F256" s="187" t="s">
        <v>309</v>
      </c>
      <c r="G256" s="188">
        <v>36.75</v>
      </c>
      <c r="H256" s="189">
        <v>44.27</v>
      </c>
      <c r="I256" s="189">
        <v>54.21</v>
      </c>
      <c r="J256" s="190">
        <v>1992.21</v>
      </c>
      <c r="K256" s="191">
        <v>1.5316573463378554E-3</v>
      </c>
      <c r="L256" s="174" t="str">
        <f t="shared" si="7"/>
        <v>I</v>
      </c>
    </row>
    <row r="257" spans="1:12" ht="25.5" x14ac:dyDescent="0.2">
      <c r="A257" s="172" t="str">
        <f t="shared" si="6"/>
        <v>F</v>
      </c>
      <c r="B257" s="186" t="s">
        <v>801</v>
      </c>
      <c r="C257" s="187" t="s">
        <v>802</v>
      </c>
      <c r="D257" s="187" t="s">
        <v>56</v>
      </c>
      <c r="E257" s="187" t="s">
        <v>803</v>
      </c>
      <c r="F257" s="187" t="s">
        <v>309</v>
      </c>
      <c r="G257" s="188">
        <v>36.75</v>
      </c>
      <c r="H257" s="189">
        <v>12.19</v>
      </c>
      <c r="I257" s="189">
        <v>14.92</v>
      </c>
      <c r="J257" s="190">
        <v>548.30999999999995</v>
      </c>
      <c r="K257" s="191">
        <v>4.2155347055305883E-4</v>
      </c>
      <c r="L257" s="174" t="str">
        <f t="shared" si="7"/>
        <v>I</v>
      </c>
    </row>
    <row r="258" spans="1:12" ht="25.5" x14ac:dyDescent="0.2">
      <c r="A258" s="172" t="str">
        <f t="shared" si="6"/>
        <v>F</v>
      </c>
      <c r="B258" s="186" t="s">
        <v>804</v>
      </c>
      <c r="C258" s="187" t="s">
        <v>805</v>
      </c>
      <c r="D258" s="187" t="s">
        <v>56</v>
      </c>
      <c r="E258" s="187" t="s">
        <v>806</v>
      </c>
      <c r="F258" s="187" t="s">
        <v>309</v>
      </c>
      <c r="G258" s="188">
        <v>30.37</v>
      </c>
      <c r="H258" s="189">
        <v>90.45</v>
      </c>
      <c r="I258" s="189">
        <v>110.77</v>
      </c>
      <c r="J258" s="190">
        <v>3364.08</v>
      </c>
      <c r="K258" s="191">
        <v>2.5863828841679601E-3</v>
      </c>
      <c r="L258" s="174" t="str">
        <f t="shared" si="7"/>
        <v>I</v>
      </c>
    </row>
    <row r="259" spans="1:12" ht="25.5" x14ac:dyDescent="0.2">
      <c r="A259" s="172" t="str">
        <f t="shared" si="6"/>
        <v>F</v>
      </c>
      <c r="B259" s="186" t="s">
        <v>807</v>
      </c>
      <c r="C259" s="187" t="s">
        <v>808</v>
      </c>
      <c r="D259" s="187" t="s">
        <v>56</v>
      </c>
      <c r="E259" s="187" t="s">
        <v>809</v>
      </c>
      <c r="F259" s="187" t="s">
        <v>309</v>
      </c>
      <c r="G259" s="188">
        <v>30.37</v>
      </c>
      <c r="H259" s="189">
        <v>13.99</v>
      </c>
      <c r="I259" s="189">
        <v>17.13</v>
      </c>
      <c r="J259" s="190">
        <v>520.23</v>
      </c>
      <c r="K259" s="191">
        <v>3.999649139826336E-4</v>
      </c>
      <c r="L259" s="174" t="str">
        <f t="shared" si="7"/>
        <v>I</v>
      </c>
    </row>
    <row r="260" spans="1:12" x14ac:dyDescent="0.2">
      <c r="A260" s="172" t="str">
        <f t="shared" si="6"/>
        <v>F</v>
      </c>
      <c r="B260" s="186" t="s">
        <v>810</v>
      </c>
      <c r="C260" s="187" t="s">
        <v>811</v>
      </c>
      <c r="D260" s="187" t="s">
        <v>56</v>
      </c>
      <c r="E260" s="187" t="s">
        <v>812</v>
      </c>
      <c r="F260" s="187" t="s">
        <v>353</v>
      </c>
      <c r="G260" s="188">
        <v>4.83</v>
      </c>
      <c r="H260" s="189">
        <v>731.47</v>
      </c>
      <c r="I260" s="189">
        <v>895.83</v>
      </c>
      <c r="J260" s="190">
        <v>4326.8500000000004</v>
      </c>
      <c r="K260" s="191">
        <v>3.3265828346419053E-3</v>
      </c>
      <c r="L260" s="174" t="str">
        <f t="shared" si="7"/>
        <v>I</v>
      </c>
    </row>
    <row r="261" spans="1:12" ht="38.25" x14ac:dyDescent="0.2">
      <c r="A261" s="172" t="str">
        <f t="shared" si="6"/>
        <v>F</v>
      </c>
      <c r="B261" s="186" t="s">
        <v>813</v>
      </c>
      <c r="C261" s="187" t="s">
        <v>814</v>
      </c>
      <c r="D261" s="187" t="s">
        <v>56</v>
      </c>
      <c r="E261" s="187" t="s">
        <v>815</v>
      </c>
      <c r="F261" s="187" t="s">
        <v>309</v>
      </c>
      <c r="G261" s="188">
        <v>93.74</v>
      </c>
      <c r="H261" s="189">
        <v>138.49</v>
      </c>
      <c r="I261" s="189">
        <v>169.6</v>
      </c>
      <c r="J261" s="190">
        <v>15898.3</v>
      </c>
      <c r="K261" s="191">
        <v>1.2222982511523948E-2</v>
      </c>
      <c r="L261" s="174" t="str">
        <f t="shared" si="7"/>
        <v>I</v>
      </c>
    </row>
    <row r="262" spans="1:12" x14ac:dyDescent="0.2">
      <c r="A262" s="172" t="str">
        <f t="shared" si="6"/>
        <v>F</v>
      </c>
      <c r="B262" s="186" t="s">
        <v>816</v>
      </c>
      <c r="C262" s="187"/>
      <c r="D262" s="187"/>
      <c r="E262" s="187" t="s">
        <v>817</v>
      </c>
      <c r="F262" s="187"/>
      <c r="G262" s="188"/>
      <c r="H262" s="189"/>
      <c r="I262" s="189"/>
      <c r="J262" s="190">
        <v>5827.57</v>
      </c>
      <c r="K262" s="191">
        <v>4.4803712469057453E-3</v>
      </c>
      <c r="L262" s="174" t="str">
        <f t="shared" si="7"/>
        <v>T</v>
      </c>
    </row>
    <row r="263" spans="1:12" x14ac:dyDescent="0.2">
      <c r="A263" s="172" t="str">
        <f t="shared" si="6"/>
        <v>F</v>
      </c>
      <c r="B263" s="186" t="s">
        <v>818</v>
      </c>
      <c r="C263" s="187" t="s">
        <v>514</v>
      </c>
      <c r="D263" s="187" t="s">
        <v>56</v>
      </c>
      <c r="E263" s="187" t="s">
        <v>515</v>
      </c>
      <c r="F263" s="187" t="s">
        <v>309</v>
      </c>
      <c r="G263" s="188">
        <v>10.32</v>
      </c>
      <c r="H263" s="189">
        <v>6.65</v>
      </c>
      <c r="I263" s="189">
        <v>8.14</v>
      </c>
      <c r="J263" s="190">
        <v>84</v>
      </c>
      <c r="K263" s="191">
        <v>6.4581152133750879E-5</v>
      </c>
      <c r="L263" s="174" t="str">
        <f t="shared" si="7"/>
        <v>I</v>
      </c>
    </row>
    <row r="264" spans="1:12" x14ac:dyDescent="0.2">
      <c r="A264" s="172" t="str">
        <f t="shared" si="6"/>
        <v>F</v>
      </c>
      <c r="B264" s="186" t="s">
        <v>819</v>
      </c>
      <c r="C264" s="187" t="s">
        <v>517</v>
      </c>
      <c r="D264" s="187" t="s">
        <v>56</v>
      </c>
      <c r="E264" s="187" t="s">
        <v>518</v>
      </c>
      <c r="F264" s="187" t="s">
        <v>309</v>
      </c>
      <c r="G264" s="188">
        <v>10.32</v>
      </c>
      <c r="H264" s="189">
        <v>25.43</v>
      </c>
      <c r="I264" s="189">
        <v>31.14</v>
      </c>
      <c r="J264" s="190">
        <v>321.36</v>
      </c>
      <c r="K264" s="191">
        <v>2.4706903630597839E-4</v>
      </c>
      <c r="L264" s="174" t="str">
        <f t="shared" si="7"/>
        <v>I</v>
      </c>
    </row>
    <row r="265" spans="1:12" x14ac:dyDescent="0.2">
      <c r="A265" s="172" t="str">
        <f t="shared" si="6"/>
        <v>F</v>
      </c>
      <c r="B265" s="186" t="s">
        <v>820</v>
      </c>
      <c r="C265" s="187" t="s">
        <v>821</v>
      </c>
      <c r="D265" s="187" t="s">
        <v>56</v>
      </c>
      <c r="E265" s="187" t="s">
        <v>822</v>
      </c>
      <c r="F265" s="187" t="s">
        <v>309</v>
      </c>
      <c r="G265" s="188">
        <v>30.37</v>
      </c>
      <c r="H265" s="189">
        <v>72.22</v>
      </c>
      <c r="I265" s="189">
        <v>88.44</v>
      </c>
      <c r="J265" s="190">
        <v>2685.92</v>
      </c>
      <c r="K265" s="191">
        <v>2.0649977159414783E-3</v>
      </c>
      <c r="L265" s="174" t="str">
        <f t="shared" si="7"/>
        <v>I</v>
      </c>
    </row>
    <row r="266" spans="1:12" x14ac:dyDescent="0.2">
      <c r="A266" s="172" t="str">
        <f t="shared" si="6"/>
        <v>F</v>
      </c>
      <c r="B266" s="186" t="s">
        <v>823</v>
      </c>
      <c r="C266" s="187" t="s">
        <v>824</v>
      </c>
      <c r="D266" s="187" t="s">
        <v>56</v>
      </c>
      <c r="E266" s="187" t="s">
        <v>825</v>
      </c>
      <c r="F266" s="187" t="s">
        <v>309</v>
      </c>
      <c r="G266" s="188">
        <v>26.43</v>
      </c>
      <c r="H266" s="189">
        <v>84.54</v>
      </c>
      <c r="I266" s="189">
        <v>103.53</v>
      </c>
      <c r="J266" s="190">
        <v>2736.29</v>
      </c>
      <c r="K266" s="191">
        <v>2.1037233425245383E-3</v>
      </c>
      <c r="L266" s="174" t="str">
        <f t="shared" si="7"/>
        <v>I</v>
      </c>
    </row>
    <row r="267" spans="1:12" x14ac:dyDescent="0.2">
      <c r="A267" s="172" t="str">
        <f t="shared" si="6"/>
        <v>F</v>
      </c>
      <c r="B267" s="186" t="s">
        <v>826</v>
      </c>
      <c r="C267" s="187"/>
      <c r="D267" s="187"/>
      <c r="E267" s="187" t="s">
        <v>601</v>
      </c>
      <c r="F267" s="187"/>
      <c r="G267" s="188"/>
      <c r="H267" s="189"/>
      <c r="I267" s="189"/>
      <c r="J267" s="190">
        <v>19432.53</v>
      </c>
      <c r="K267" s="191">
        <v>1.4940180669924738E-2</v>
      </c>
      <c r="L267" s="174" t="str">
        <f t="shared" si="7"/>
        <v>T</v>
      </c>
    </row>
    <row r="268" spans="1:12" x14ac:dyDescent="0.2">
      <c r="A268" s="172" t="str">
        <f t="shared" si="6"/>
        <v>F</v>
      </c>
      <c r="B268" s="186" t="s">
        <v>827</v>
      </c>
      <c r="C268" s="187"/>
      <c r="D268" s="187"/>
      <c r="E268" s="187" t="s">
        <v>786</v>
      </c>
      <c r="F268" s="187"/>
      <c r="G268" s="188"/>
      <c r="H268" s="189"/>
      <c r="I268" s="189"/>
      <c r="J268" s="190">
        <v>1739.95</v>
      </c>
      <c r="K268" s="191">
        <v>1.3377139958942841E-3</v>
      </c>
      <c r="L268" s="174" t="str">
        <f t="shared" si="7"/>
        <v>T</v>
      </c>
    </row>
    <row r="269" spans="1:12" x14ac:dyDescent="0.2">
      <c r="A269" s="172" t="str">
        <f t="shared" ref="A269:A332" si="8">IF(B269&lt;&gt;0,"F","")</f>
        <v>F</v>
      </c>
      <c r="B269" s="186" t="s">
        <v>828</v>
      </c>
      <c r="C269" s="187" t="s">
        <v>606</v>
      </c>
      <c r="D269" s="187" t="s">
        <v>56</v>
      </c>
      <c r="E269" s="187" t="s">
        <v>607</v>
      </c>
      <c r="F269" s="187" t="s">
        <v>309</v>
      </c>
      <c r="G269" s="188">
        <v>52.11</v>
      </c>
      <c r="H269" s="189">
        <v>27.27</v>
      </c>
      <c r="I269" s="189">
        <v>33.39</v>
      </c>
      <c r="J269" s="190">
        <v>1739.95</v>
      </c>
      <c r="K269" s="191">
        <v>1.3377139958942841E-3</v>
      </c>
      <c r="L269" s="174" t="str">
        <f t="shared" ref="L269:L332" si="9">IF(I269=0,"T","I")</f>
        <v>I</v>
      </c>
    </row>
    <row r="270" spans="1:12" x14ac:dyDescent="0.2">
      <c r="A270" s="172" t="str">
        <f t="shared" si="8"/>
        <v>F</v>
      </c>
      <c r="B270" s="186" t="s">
        <v>829</v>
      </c>
      <c r="C270" s="187"/>
      <c r="D270" s="187"/>
      <c r="E270" s="187" t="s">
        <v>793</v>
      </c>
      <c r="F270" s="187"/>
      <c r="G270" s="188"/>
      <c r="H270" s="189"/>
      <c r="I270" s="189"/>
      <c r="J270" s="190">
        <v>3018.45</v>
      </c>
      <c r="K270" s="191">
        <v>2.3206545078347661E-3</v>
      </c>
      <c r="L270" s="174" t="str">
        <f t="shared" si="9"/>
        <v>T</v>
      </c>
    </row>
    <row r="271" spans="1:12" x14ac:dyDescent="0.2">
      <c r="A271" s="172" t="str">
        <f t="shared" si="8"/>
        <v>F</v>
      </c>
      <c r="B271" s="186" t="s">
        <v>830</v>
      </c>
      <c r="C271" s="187" t="s">
        <v>606</v>
      </c>
      <c r="D271" s="187" t="s">
        <v>56</v>
      </c>
      <c r="E271" s="187" t="s">
        <v>607</v>
      </c>
      <c r="F271" s="187" t="s">
        <v>309</v>
      </c>
      <c r="G271" s="188">
        <v>90.4</v>
      </c>
      <c r="H271" s="189">
        <v>27.27</v>
      </c>
      <c r="I271" s="189">
        <v>33.39</v>
      </c>
      <c r="J271" s="190">
        <v>3018.45</v>
      </c>
      <c r="K271" s="191">
        <v>2.3206545078347661E-3</v>
      </c>
      <c r="L271" s="174" t="str">
        <f t="shared" si="9"/>
        <v>I</v>
      </c>
    </row>
    <row r="272" spans="1:12" x14ac:dyDescent="0.2">
      <c r="A272" s="172" t="str">
        <f t="shared" si="8"/>
        <v>F</v>
      </c>
      <c r="B272" s="186" t="s">
        <v>831</v>
      </c>
      <c r="C272" s="187"/>
      <c r="D272" s="187"/>
      <c r="E272" s="187" t="s">
        <v>817</v>
      </c>
      <c r="F272" s="187"/>
      <c r="G272" s="188"/>
      <c r="H272" s="189"/>
      <c r="I272" s="189"/>
      <c r="J272" s="190">
        <v>344.58</v>
      </c>
      <c r="K272" s="191">
        <v>2.6492111193152237E-4</v>
      </c>
      <c r="L272" s="174" t="str">
        <f t="shared" si="9"/>
        <v>T</v>
      </c>
    </row>
    <row r="273" spans="1:12" x14ac:dyDescent="0.2">
      <c r="A273" s="172" t="str">
        <f t="shared" si="8"/>
        <v>F</v>
      </c>
      <c r="B273" s="186" t="s">
        <v>832</v>
      </c>
      <c r="C273" s="187" t="s">
        <v>606</v>
      </c>
      <c r="D273" s="187" t="s">
        <v>56</v>
      </c>
      <c r="E273" s="187" t="s">
        <v>607</v>
      </c>
      <c r="F273" s="187" t="s">
        <v>309</v>
      </c>
      <c r="G273" s="188">
        <v>10.32</v>
      </c>
      <c r="H273" s="189">
        <v>27.27</v>
      </c>
      <c r="I273" s="189">
        <v>33.39</v>
      </c>
      <c r="J273" s="190">
        <v>344.58</v>
      </c>
      <c r="K273" s="191">
        <v>2.6492111193152237E-4</v>
      </c>
      <c r="L273" s="174" t="str">
        <f t="shared" si="9"/>
        <v>I</v>
      </c>
    </row>
    <row r="274" spans="1:12" x14ac:dyDescent="0.2">
      <c r="A274" s="172" t="str">
        <f t="shared" si="8"/>
        <v>F</v>
      </c>
      <c r="B274" s="186" t="s">
        <v>833</v>
      </c>
      <c r="C274" s="187"/>
      <c r="D274" s="187"/>
      <c r="E274" s="187" t="s">
        <v>523</v>
      </c>
      <c r="F274" s="187"/>
      <c r="G274" s="188"/>
      <c r="H274" s="189"/>
      <c r="I274" s="189"/>
      <c r="J274" s="190">
        <v>13632.59</v>
      </c>
      <c r="K274" s="191">
        <v>1.0481052009131559E-2</v>
      </c>
      <c r="L274" s="174" t="str">
        <f t="shared" si="9"/>
        <v>T</v>
      </c>
    </row>
    <row r="275" spans="1:12" x14ac:dyDescent="0.2">
      <c r="A275" s="172" t="str">
        <f t="shared" si="8"/>
        <v>F</v>
      </c>
      <c r="B275" s="186" t="s">
        <v>834</v>
      </c>
      <c r="C275" s="187" t="s">
        <v>835</v>
      </c>
      <c r="D275" s="187" t="s">
        <v>56</v>
      </c>
      <c r="E275" s="187" t="s">
        <v>836</v>
      </c>
      <c r="F275" s="187" t="s">
        <v>309</v>
      </c>
      <c r="G275" s="188">
        <v>215.88</v>
      </c>
      <c r="H275" s="189">
        <v>44.81</v>
      </c>
      <c r="I275" s="189">
        <v>54.87</v>
      </c>
      <c r="J275" s="190">
        <v>11845.33</v>
      </c>
      <c r="K275" s="191">
        <v>9.1069649857676589E-3</v>
      </c>
      <c r="L275" s="174" t="str">
        <f t="shared" si="9"/>
        <v>I</v>
      </c>
    </row>
    <row r="276" spans="1:12" x14ac:dyDescent="0.2">
      <c r="A276" s="172" t="str">
        <f t="shared" si="8"/>
        <v>F</v>
      </c>
      <c r="B276" s="186" t="s">
        <v>837</v>
      </c>
      <c r="C276" s="187" t="s">
        <v>603</v>
      </c>
      <c r="D276" s="187" t="s">
        <v>56</v>
      </c>
      <c r="E276" s="187" t="s">
        <v>604</v>
      </c>
      <c r="F276" s="187" t="s">
        <v>309</v>
      </c>
      <c r="G276" s="188">
        <v>65.66</v>
      </c>
      <c r="H276" s="189">
        <v>22.23</v>
      </c>
      <c r="I276" s="189">
        <v>27.22</v>
      </c>
      <c r="J276" s="190">
        <v>1787.26</v>
      </c>
      <c r="K276" s="191">
        <v>1.3740870233639E-3</v>
      </c>
      <c r="L276" s="174" t="str">
        <f t="shared" si="9"/>
        <v>I</v>
      </c>
    </row>
    <row r="277" spans="1:12" x14ac:dyDescent="0.2">
      <c r="A277" s="172" t="str">
        <f t="shared" si="8"/>
        <v>F</v>
      </c>
      <c r="B277" s="186" t="s">
        <v>838</v>
      </c>
      <c r="C277" s="187"/>
      <c r="D277" s="187"/>
      <c r="E277" s="187" t="s">
        <v>839</v>
      </c>
      <c r="F277" s="187"/>
      <c r="G277" s="188"/>
      <c r="H277" s="189"/>
      <c r="I277" s="189"/>
      <c r="J277" s="190">
        <v>696.96</v>
      </c>
      <c r="K277" s="191">
        <v>5.3583904513260737E-4</v>
      </c>
      <c r="L277" s="174" t="str">
        <f t="shared" si="9"/>
        <v>T</v>
      </c>
    </row>
    <row r="278" spans="1:12" x14ac:dyDescent="0.2">
      <c r="A278" s="172" t="str">
        <f t="shared" si="8"/>
        <v>F</v>
      </c>
      <c r="B278" s="186" t="s">
        <v>840</v>
      </c>
      <c r="C278" s="187" t="s">
        <v>535</v>
      </c>
      <c r="D278" s="187" t="s">
        <v>56</v>
      </c>
      <c r="E278" s="187" t="s">
        <v>536</v>
      </c>
      <c r="F278" s="187" t="s">
        <v>309</v>
      </c>
      <c r="G278" s="188">
        <v>12.8</v>
      </c>
      <c r="H278" s="189">
        <v>44.46</v>
      </c>
      <c r="I278" s="189">
        <v>54.45</v>
      </c>
      <c r="J278" s="190">
        <v>696.96</v>
      </c>
      <c r="K278" s="191">
        <v>5.3583904513260737E-4</v>
      </c>
      <c r="L278" s="174" t="str">
        <f t="shared" si="9"/>
        <v>I</v>
      </c>
    </row>
    <row r="279" spans="1:12" x14ac:dyDescent="0.2">
      <c r="A279" s="172" t="str">
        <f t="shared" si="8"/>
        <v>F</v>
      </c>
      <c r="B279" s="186" t="s">
        <v>841</v>
      </c>
      <c r="C279" s="187"/>
      <c r="D279" s="187"/>
      <c r="E279" s="187" t="s">
        <v>523</v>
      </c>
      <c r="F279" s="187"/>
      <c r="G279" s="188"/>
      <c r="H279" s="189"/>
      <c r="I279" s="189"/>
      <c r="J279" s="190">
        <v>6056.84</v>
      </c>
      <c r="K279" s="191">
        <v>4.6566393510689011E-3</v>
      </c>
      <c r="L279" s="174" t="str">
        <f t="shared" si="9"/>
        <v>T</v>
      </c>
    </row>
    <row r="280" spans="1:12" x14ac:dyDescent="0.2">
      <c r="A280" s="172" t="str">
        <f t="shared" si="8"/>
        <v>F</v>
      </c>
      <c r="B280" s="186" t="s">
        <v>842</v>
      </c>
      <c r="C280" s="187"/>
      <c r="D280" s="187"/>
      <c r="E280" s="187" t="s">
        <v>843</v>
      </c>
      <c r="F280" s="187"/>
      <c r="G280" s="188"/>
      <c r="H280" s="189"/>
      <c r="I280" s="189"/>
      <c r="J280" s="190">
        <v>2926.87</v>
      </c>
      <c r="K280" s="191">
        <v>2.2502456755441836E-3</v>
      </c>
      <c r="L280" s="174" t="str">
        <f t="shared" si="9"/>
        <v>T</v>
      </c>
    </row>
    <row r="281" spans="1:12" ht="25.5" x14ac:dyDescent="0.2">
      <c r="A281" s="172" t="str">
        <f t="shared" si="8"/>
        <v>F</v>
      </c>
      <c r="B281" s="186" t="s">
        <v>844</v>
      </c>
      <c r="C281" s="187" t="s">
        <v>845</v>
      </c>
      <c r="D281" s="187" t="s">
        <v>56</v>
      </c>
      <c r="E281" s="187" t="s">
        <v>846</v>
      </c>
      <c r="F281" s="187" t="s">
        <v>2</v>
      </c>
      <c r="G281" s="188">
        <v>2</v>
      </c>
      <c r="H281" s="189">
        <v>673.04</v>
      </c>
      <c r="I281" s="189">
        <v>824.27</v>
      </c>
      <c r="J281" s="190">
        <v>1648.54</v>
      </c>
      <c r="K281" s="191">
        <v>1.2674358635544486E-3</v>
      </c>
      <c r="L281" s="174" t="str">
        <f t="shared" si="9"/>
        <v>I</v>
      </c>
    </row>
    <row r="282" spans="1:12" x14ac:dyDescent="0.2">
      <c r="A282" s="172" t="str">
        <f t="shared" si="8"/>
        <v>F</v>
      </c>
      <c r="B282" s="186" t="s">
        <v>847</v>
      </c>
      <c r="C282" s="187" t="s">
        <v>848</v>
      </c>
      <c r="D282" s="187" t="s">
        <v>56</v>
      </c>
      <c r="E282" s="187" t="s">
        <v>849</v>
      </c>
      <c r="F282" s="187" t="s">
        <v>2</v>
      </c>
      <c r="G282" s="188">
        <v>1</v>
      </c>
      <c r="H282" s="189">
        <v>657.42</v>
      </c>
      <c r="I282" s="189">
        <v>805.14</v>
      </c>
      <c r="J282" s="190">
        <v>805.14</v>
      </c>
      <c r="K282" s="191">
        <v>6.1901034320200222E-4</v>
      </c>
      <c r="L282" s="174" t="str">
        <f t="shared" si="9"/>
        <v>I</v>
      </c>
    </row>
    <row r="283" spans="1:12" ht="25.5" x14ac:dyDescent="0.2">
      <c r="A283" s="172" t="str">
        <f t="shared" si="8"/>
        <v>F</v>
      </c>
      <c r="B283" s="186" t="s">
        <v>850</v>
      </c>
      <c r="C283" s="187" t="s">
        <v>851</v>
      </c>
      <c r="D283" s="187" t="s">
        <v>0</v>
      </c>
      <c r="E283" s="187" t="s">
        <v>852</v>
      </c>
      <c r="F283" s="187" t="s">
        <v>309</v>
      </c>
      <c r="G283" s="188">
        <v>0.48</v>
      </c>
      <c r="H283" s="189">
        <v>804.96</v>
      </c>
      <c r="I283" s="189">
        <v>985.83</v>
      </c>
      <c r="J283" s="190">
        <v>473.19</v>
      </c>
      <c r="K283" s="191">
        <v>3.6379946878773312E-4</v>
      </c>
      <c r="L283" s="174" t="str">
        <f t="shared" si="9"/>
        <v>I</v>
      </c>
    </row>
    <row r="284" spans="1:12" x14ac:dyDescent="0.2">
      <c r="A284" s="172" t="str">
        <f t="shared" si="8"/>
        <v>F</v>
      </c>
      <c r="B284" s="186" t="s">
        <v>853</v>
      </c>
      <c r="C284" s="187"/>
      <c r="D284" s="187"/>
      <c r="E284" s="187" t="s">
        <v>854</v>
      </c>
      <c r="F284" s="187"/>
      <c r="G284" s="188"/>
      <c r="H284" s="189"/>
      <c r="I284" s="189"/>
      <c r="J284" s="190">
        <v>3129.97</v>
      </c>
      <c r="K284" s="191">
        <v>2.4063936755247171E-3</v>
      </c>
      <c r="L284" s="174" t="str">
        <f t="shared" si="9"/>
        <v>T</v>
      </c>
    </row>
    <row r="285" spans="1:12" x14ac:dyDescent="0.2">
      <c r="A285" s="172" t="str">
        <f t="shared" si="8"/>
        <v>F</v>
      </c>
      <c r="B285" s="186" t="s">
        <v>855</v>
      </c>
      <c r="C285" s="187" t="s">
        <v>856</v>
      </c>
      <c r="D285" s="187" t="s">
        <v>56</v>
      </c>
      <c r="E285" s="187" t="s">
        <v>857</v>
      </c>
      <c r="F285" s="187" t="s">
        <v>309</v>
      </c>
      <c r="G285" s="188">
        <v>0.81</v>
      </c>
      <c r="H285" s="189">
        <v>1081.3499999999999</v>
      </c>
      <c r="I285" s="189">
        <v>1324.32</v>
      </c>
      <c r="J285" s="190">
        <v>1072.69</v>
      </c>
      <c r="K285" s="191">
        <v>8.2470900098039574E-4</v>
      </c>
      <c r="L285" s="174" t="str">
        <f t="shared" si="9"/>
        <v>I</v>
      </c>
    </row>
    <row r="286" spans="1:12" x14ac:dyDescent="0.2">
      <c r="A286" s="172" t="str">
        <f t="shared" si="8"/>
        <v>F</v>
      </c>
      <c r="B286" s="186" t="s">
        <v>858</v>
      </c>
      <c r="C286" s="187" t="s">
        <v>859</v>
      </c>
      <c r="D286" s="187" t="s">
        <v>56</v>
      </c>
      <c r="E286" s="187" t="s">
        <v>860</v>
      </c>
      <c r="F286" s="187" t="s">
        <v>309</v>
      </c>
      <c r="G286" s="188">
        <v>0.81</v>
      </c>
      <c r="H286" s="189">
        <v>259.89999999999998</v>
      </c>
      <c r="I286" s="189">
        <v>318.29000000000002</v>
      </c>
      <c r="J286" s="190">
        <v>257.81</v>
      </c>
      <c r="K286" s="191">
        <v>1.9821031942383709E-4</v>
      </c>
      <c r="L286" s="174" t="str">
        <f t="shared" si="9"/>
        <v>I</v>
      </c>
    </row>
    <row r="287" spans="1:12" ht="51" x14ac:dyDescent="0.2">
      <c r="A287" s="172" t="str">
        <f t="shared" si="8"/>
        <v>F</v>
      </c>
      <c r="B287" s="186" t="s">
        <v>861</v>
      </c>
      <c r="C287" s="187" t="s">
        <v>862</v>
      </c>
      <c r="D287" s="187" t="s">
        <v>0</v>
      </c>
      <c r="E287" s="187" t="s">
        <v>863</v>
      </c>
      <c r="F287" s="187" t="s">
        <v>309</v>
      </c>
      <c r="G287" s="188">
        <v>0.88</v>
      </c>
      <c r="H287" s="189">
        <v>1669.69</v>
      </c>
      <c r="I287" s="189">
        <v>2044.86</v>
      </c>
      <c r="J287" s="190">
        <v>1799.47</v>
      </c>
      <c r="K287" s="191">
        <v>1.3834743551204847E-3</v>
      </c>
      <c r="L287" s="174" t="str">
        <f t="shared" si="9"/>
        <v>I</v>
      </c>
    </row>
    <row r="288" spans="1:12" x14ac:dyDescent="0.2">
      <c r="A288" s="172" t="str">
        <f t="shared" si="8"/>
        <v>F</v>
      </c>
      <c r="B288" s="186" t="s">
        <v>864</v>
      </c>
      <c r="C288" s="187"/>
      <c r="D288" s="187"/>
      <c r="E288" s="187" t="s">
        <v>636</v>
      </c>
      <c r="F288" s="187"/>
      <c r="G288" s="188"/>
      <c r="H288" s="189"/>
      <c r="I288" s="189"/>
      <c r="J288" s="190">
        <v>12889.98</v>
      </c>
      <c r="K288" s="191">
        <v>9.910116183107217E-3</v>
      </c>
      <c r="L288" s="174" t="str">
        <f t="shared" si="9"/>
        <v>T</v>
      </c>
    </row>
    <row r="289" spans="1:12" ht="25.5" x14ac:dyDescent="0.2">
      <c r="A289" s="172" t="str">
        <f t="shared" si="8"/>
        <v>F</v>
      </c>
      <c r="B289" s="186" t="s">
        <v>865</v>
      </c>
      <c r="C289" s="187" t="s">
        <v>866</v>
      </c>
      <c r="D289" s="187" t="s">
        <v>56</v>
      </c>
      <c r="E289" s="187" t="s">
        <v>867</v>
      </c>
      <c r="F289" s="187" t="s">
        <v>2</v>
      </c>
      <c r="G289" s="188">
        <v>2</v>
      </c>
      <c r="H289" s="189">
        <v>1050.99</v>
      </c>
      <c r="I289" s="189">
        <v>1287.1400000000001</v>
      </c>
      <c r="J289" s="190">
        <v>2574.2800000000002</v>
      </c>
      <c r="K289" s="191">
        <v>1.9791662894627646E-3</v>
      </c>
      <c r="L289" s="174" t="str">
        <f t="shared" si="9"/>
        <v>I</v>
      </c>
    </row>
    <row r="290" spans="1:12" x14ac:dyDescent="0.2">
      <c r="A290" s="172" t="str">
        <f t="shared" si="8"/>
        <v>F</v>
      </c>
      <c r="B290" s="186" t="s">
        <v>868</v>
      </c>
      <c r="C290" s="187" t="s">
        <v>869</v>
      </c>
      <c r="D290" s="187" t="s">
        <v>56</v>
      </c>
      <c r="E290" s="187" t="s">
        <v>870</v>
      </c>
      <c r="F290" s="187" t="s">
        <v>2</v>
      </c>
      <c r="G290" s="188">
        <v>2</v>
      </c>
      <c r="H290" s="189">
        <v>1494.39</v>
      </c>
      <c r="I290" s="189">
        <v>1830.17</v>
      </c>
      <c r="J290" s="190">
        <v>3660.34</v>
      </c>
      <c r="K290" s="191">
        <v>2.8141544571577823E-3</v>
      </c>
      <c r="L290" s="174" t="str">
        <f t="shared" si="9"/>
        <v>I</v>
      </c>
    </row>
    <row r="291" spans="1:12" ht="25.5" x14ac:dyDescent="0.2">
      <c r="A291" s="172" t="str">
        <f t="shared" si="8"/>
        <v>F</v>
      </c>
      <c r="B291" s="186" t="s">
        <v>871</v>
      </c>
      <c r="C291" s="187" t="s">
        <v>872</v>
      </c>
      <c r="D291" s="187" t="s">
        <v>56</v>
      </c>
      <c r="E291" s="187" t="s">
        <v>873</v>
      </c>
      <c r="F291" s="187" t="s">
        <v>2</v>
      </c>
      <c r="G291" s="188">
        <v>2</v>
      </c>
      <c r="H291" s="189">
        <v>706.68</v>
      </c>
      <c r="I291" s="189">
        <v>865.47</v>
      </c>
      <c r="J291" s="190">
        <v>1730.94</v>
      </c>
      <c r="K291" s="191">
        <v>1.3307868985046995E-3</v>
      </c>
      <c r="L291" s="174" t="str">
        <f t="shared" si="9"/>
        <v>I</v>
      </c>
    </row>
    <row r="292" spans="1:12" x14ac:dyDescent="0.2">
      <c r="A292" s="172" t="str">
        <f t="shared" si="8"/>
        <v>F</v>
      </c>
      <c r="B292" s="186" t="s">
        <v>874</v>
      </c>
      <c r="C292" s="187" t="s">
        <v>875</v>
      </c>
      <c r="D292" s="187" t="s">
        <v>56</v>
      </c>
      <c r="E292" s="187" t="s">
        <v>876</v>
      </c>
      <c r="F292" s="187" t="s">
        <v>2</v>
      </c>
      <c r="G292" s="188">
        <v>3</v>
      </c>
      <c r="H292" s="189">
        <v>57.17</v>
      </c>
      <c r="I292" s="189">
        <v>70.010000000000005</v>
      </c>
      <c r="J292" s="190">
        <v>210.03</v>
      </c>
      <c r="K292" s="191">
        <v>1.6147594503156785E-4</v>
      </c>
      <c r="L292" s="174" t="str">
        <f t="shared" si="9"/>
        <v>I</v>
      </c>
    </row>
    <row r="293" spans="1:12" x14ac:dyDescent="0.2">
      <c r="A293" s="172" t="str">
        <f t="shared" si="8"/>
        <v>F</v>
      </c>
      <c r="B293" s="186" t="s">
        <v>877</v>
      </c>
      <c r="C293" s="187" t="s">
        <v>644</v>
      </c>
      <c r="D293" s="187" t="s">
        <v>56</v>
      </c>
      <c r="E293" s="187" t="s">
        <v>645</v>
      </c>
      <c r="F293" s="187" t="s">
        <v>2</v>
      </c>
      <c r="G293" s="188">
        <v>3</v>
      </c>
      <c r="H293" s="189">
        <v>34.31</v>
      </c>
      <c r="I293" s="189">
        <v>42.01</v>
      </c>
      <c r="J293" s="190">
        <v>126.03</v>
      </c>
      <c r="K293" s="191">
        <v>9.6894792897816954E-5</v>
      </c>
      <c r="L293" s="174" t="str">
        <f t="shared" si="9"/>
        <v>I</v>
      </c>
    </row>
    <row r="294" spans="1:12" x14ac:dyDescent="0.2">
      <c r="A294" s="172" t="str">
        <f t="shared" si="8"/>
        <v>F</v>
      </c>
      <c r="B294" s="186" t="s">
        <v>878</v>
      </c>
      <c r="C294" s="187" t="s">
        <v>879</v>
      </c>
      <c r="D294" s="187" t="s">
        <v>56</v>
      </c>
      <c r="E294" s="187" t="s">
        <v>880</v>
      </c>
      <c r="F294" s="187" t="s">
        <v>2</v>
      </c>
      <c r="G294" s="188">
        <v>3</v>
      </c>
      <c r="H294" s="189">
        <v>14.14</v>
      </c>
      <c r="I294" s="189">
        <v>17.309999999999999</v>
      </c>
      <c r="J294" s="190">
        <v>51.93</v>
      </c>
      <c r="K294" s="191">
        <v>3.9924990836972419E-5</v>
      </c>
      <c r="L294" s="174" t="str">
        <f t="shared" si="9"/>
        <v>I</v>
      </c>
    </row>
    <row r="295" spans="1:12" x14ac:dyDescent="0.2">
      <c r="A295" s="172" t="str">
        <f t="shared" si="8"/>
        <v>F</v>
      </c>
      <c r="B295" s="186" t="s">
        <v>881</v>
      </c>
      <c r="C295" s="187" t="s">
        <v>641</v>
      </c>
      <c r="D295" s="187" t="s">
        <v>56</v>
      </c>
      <c r="E295" s="187" t="s">
        <v>642</v>
      </c>
      <c r="F295" s="187" t="s">
        <v>2</v>
      </c>
      <c r="G295" s="188">
        <v>2</v>
      </c>
      <c r="H295" s="189">
        <v>44.42</v>
      </c>
      <c r="I295" s="189">
        <v>54.4</v>
      </c>
      <c r="J295" s="190">
        <v>108.8</v>
      </c>
      <c r="K295" s="191">
        <v>8.3647968478001145E-5</v>
      </c>
      <c r="L295" s="174" t="str">
        <f t="shared" si="9"/>
        <v>I</v>
      </c>
    </row>
    <row r="296" spans="1:12" x14ac:dyDescent="0.2">
      <c r="A296" s="172" t="str">
        <f t="shared" si="8"/>
        <v>F</v>
      </c>
      <c r="B296" s="186" t="s">
        <v>882</v>
      </c>
      <c r="C296" s="187" t="s">
        <v>883</v>
      </c>
      <c r="D296" s="187" t="s">
        <v>56</v>
      </c>
      <c r="E296" s="187" t="s">
        <v>884</v>
      </c>
      <c r="F296" s="187" t="s">
        <v>2</v>
      </c>
      <c r="G296" s="188">
        <v>2</v>
      </c>
      <c r="H296" s="189">
        <v>43.32</v>
      </c>
      <c r="I296" s="189">
        <v>53.05</v>
      </c>
      <c r="J296" s="190">
        <v>106.1</v>
      </c>
      <c r="K296" s="191">
        <v>8.1572145730844856E-5</v>
      </c>
      <c r="L296" s="174" t="str">
        <f t="shared" si="9"/>
        <v>I</v>
      </c>
    </row>
    <row r="297" spans="1:12" x14ac:dyDescent="0.2">
      <c r="A297" s="172" t="str">
        <f t="shared" si="8"/>
        <v>F</v>
      </c>
      <c r="B297" s="186" t="s">
        <v>885</v>
      </c>
      <c r="C297" s="187" t="s">
        <v>886</v>
      </c>
      <c r="D297" s="187" t="s">
        <v>56</v>
      </c>
      <c r="E297" s="187" t="s">
        <v>887</v>
      </c>
      <c r="F297" s="187" t="s">
        <v>309</v>
      </c>
      <c r="G297" s="188">
        <v>1.08</v>
      </c>
      <c r="H297" s="189">
        <v>497.22</v>
      </c>
      <c r="I297" s="189">
        <v>608.94000000000005</v>
      </c>
      <c r="J297" s="190">
        <v>657.65</v>
      </c>
      <c r="K297" s="191">
        <v>5.0561660358049132E-4</v>
      </c>
      <c r="L297" s="174" t="str">
        <f t="shared" si="9"/>
        <v>I</v>
      </c>
    </row>
    <row r="298" spans="1:12" x14ac:dyDescent="0.2">
      <c r="A298" s="172" t="str">
        <f t="shared" si="8"/>
        <v>F</v>
      </c>
      <c r="B298" s="186" t="s">
        <v>888</v>
      </c>
      <c r="C298" s="187" t="s">
        <v>889</v>
      </c>
      <c r="D298" s="187" t="s">
        <v>56</v>
      </c>
      <c r="E298" s="187" t="s">
        <v>890</v>
      </c>
      <c r="F298" s="187" t="s">
        <v>2</v>
      </c>
      <c r="G298" s="188">
        <v>2</v>
      </c>
      <c r="H298" s="189">
        <v>99.5</v>
      </c>
      <c r="I298" s="189">
        <v>121.85</v>
      </c>
      <c r="J298" s="190">
        <v>243.7</v>
      </c>
      <c r="K298" s="191">
        <v>1.8736222351184629E-4</v>
      </c>
      <c r="L298" s="174" t="str">
        <f t="shared" si="9"/>
        <v>I</v>
      </c>
    </row>
    <row r="299" spans="1:12" x14ac:dyDescent="0.2">
      <c r="A299" s="172" t="str">
        <f t="shared" si="8"/>
        <v>F</v>
      </c>
      <c r="B299" s="186" t="s">
        <v>891</v>
      </c>
      <c r="C299" s="187" t="s">
        <v>650</v>
      </c>
      <c r="D299" s="187" t="s">
        <v>56</v>
      </c>
      <c r="E299" s="187" t="s">
        <v>651</v>
      </c>
      <c r="F299" s="187" t="s">
        <v>2</v>
      </c>
      <c r="G299" s="188">
        <v>2</v>
      </c>
      <c r="H299" s="189">
        <v>69.97</v>
      </c>
      <c r="I299" s="189">
        <v>85.69</v>
      </c>
      <c r="J299" s="190">
        <v>171.38</v>
      </c>
      <c r="K299" s="191">
        <v>1.3176092681764555E-4</v>
      </c>
      <c r="L299" s="174" t="str">
        <f t="shared" si="9"/>
        <v>I</v>
      </c>
    </row>
    <row r="300" spans="1:12" x14ac:dyDescent="0.2">
      <c r="A300" s="172" t="str">
        <f t="shared" si="8"/>
        <v>F</v>
      </c>
      <c r="B300" s="186" t="s">
        <v>892</v>
      </c>
      <c r="C300" s="187" t="s">
        <v>893</v>
      </c>
      <c r="D300" s="187" t="s">
        <v>56</v>
      </c>
      <c r="E300" s="187" t="s">
        <v>894</v>
      </c>
      <c r="F300" s="187" t="s">
        <v>2</v>
      </c>
      <c r="G300" s="188">
        <v>2</v>
      </c>
      <c r="H300" s="189">
        <v>51.25</v>
      </c>
      <c r="I300" s="189">
        <v>62.76</v>
      </c>
      <c r="J300" s="190">
        <v>125.52</v>
      </c>
      <c r="K300" s="191">
        <v>9.6502693045576323E-5</v>
      </c>
      <c r="L300" s="174" t="str">
        <f t="shared" si="9"/>
        <v>I</v>
      </c>
    </row>
    <row r="301" spans="1:12" x14ac:dyDescent="0.2">
      <c r="A301" s="172" t="str">
        <f t="shared" si="8"/>
        <v>F</v>
      </c>
      <c r="B301" s="186" t="s">
        <v>895</v>
      </c>
      <c r="C301" s="187" t="s">
        <v>896</v>
      </c>
      <c r="D301" s="187" t="s">
        <v>56</v>
      </c>
      <c r="E301" s="187" t="s">
        <v>897</v>
      </c>
      <c r="F301" s="187" t="s">
        <v>2</v>
      </c>
      <c r="G301" s="188">
        <v>1</v>
      </c>
      <c r="H301" s="189">
        <v>1114.6400000000001</v>
      </c>
      <c r="I301" s="189">
        <v>1365.09</v>
      </c>
      <c r="J301" s="190">
        <v>1365.09</v>
      </c>
      <c r="K301" s="191">
        <v>1.0495129162650238E-3</v>
      </c>
      <c r="L301" s="174" t="str">
        <f t="shared" si="9"/>
        <v>I</v>
      </c>
    </row>
    <row r="302" spans="1:12" x14ac:dyDescent="0.2">
      <c r="A302" s="172" t="str">
        <f t="shared" si="8"/>
        <v>F</v>
      </c>
      <c r="B302" s="186" t="s">
        <v>898</v>
      </c>
      <c r="C302" s="187" t="s">
        <v>899</v>
      </c>
      <c r="D302" s="187" t="s">
        <v>56</v>
      </c>
      <c r="E302" s="187" t="s">
        <v>900</v>
      </c>
      <c r="F302" s="187" t="s">
        <v>2</v>
      </c>
      <c r="G302" s="188">
        <v>1</v>
      </c>
      <c r="H302" s="189">
        <v>202.87</v>
      </c>
      <c r="I302" s="189">
        <v>248.45</v>
      </c>
      <c r="J302" s="190">
        <v>248.45</v>
      </c>
      <c r="K302" s="191">
        <v>1.9101413390036197E-4</v>
      </c>
      <c r="L302" s="174" t="str">
        <f t="shared" si="9"/>
        <v>I</v>
      </c>
    </row>
    <row r="303" spans="1:12" x14ac:dyDescent="0.2">
      <c r="A303" s="172" t="str">
        <f t="shared" si="8"/>
        <v>F</v>
      </c>
      <c r="B303" s="186" t="s">
        <v>901</v>
      </c>
      <c r="C303" s="187" t="s">
        <v>902</v>
      </c>
      <c r="D303" s="187" t="s">
        <v>56</v>
      </c>
      <c r="E303" s="187" t="s">
        <v>903</v>
      </c>
      <c r="F303" s="187" t="s">
        <v>309</v>
      </c>
      <c r="G303" s="188">
        <v>0.9</v>
      </c>
      <c r="H303" s="189">
        <v>1369.72</v>
      </c>
      <c r="I303" s="189">
        <v>1677.49</v>
      </c>
      <c r="J303" s="190">
        <v>1509.74</v>
      </c>
      <c r="K303" s="191">
        <v>1.1607231978858221E-3</v>
      </c>
      <c r="L303" s="174" t="str">
        <f t="shared" si="9"/>
        <v>I</v>
      </c>
    </row>
    <row r="304" spans="1:12" x14ac:dyDescent="0.2">
      <c r="A304" s="172" t="str">
        <f t="shared" si="8"/>
        <v>F</v>
      </c>
      <c r="B304" s="186" t="s">
        <v>904</v>
      </c>
      <c r="C304" s="187"/>
      <c r="D304" s="187"/>
      <c r="E304" s="187" t="s">
        <v>905</v>
      </c>
      <c r="F304" s="187"/>
      <c r="G304" s="188"/>
      <c r="H304" s="189"/>
      <c r="I304" s="189"/>
      <c r="J304" s="190">
        <v>7177.48</v>
      </c>
      <c r="K304" s="191">
        <v>5.5182134263923131E-3</v>
      </c>
      <c r="L304" s="174" t="str">
        <f t="shared" si="9"/>
        <v>T</v>
      </c>
    </row>
    <row r="305" spans="1:12" ht="25.5" x14ac:dyDescent="0.2">
      <c r="A305" s="172" t="str">
        <f t="shared" si="8"/>
        <v>F</v>
      </c>
      <c r="B305" s="186" t="s">
        <v>906</v>
      </c>
      <c r="C305" s="187" t="s">
        <v>907</v>
      </c>
      <c r="D305" s="187" t="s">
        <v>56</v>
      </c>
      <c r="E305" s="187" t="s">
        <v>908</v>
      </c>
      <c r="F305" s="187" t="s">
        <v>2</v>
      </c>
      <c r="G305" s="188">
        <v>2</v>
      </c>
      <c r="H305" s="189">
        <v>630.84</v>
      </c>
      <c r="I305" s="189">
        <v>772.58</v>
      </c>
      <c r="J305" s="190">
        <v>1545.16</v>
      </c>
      <c r="K305" s="191">
        <v>1.1879549170355538E-3</v>
      </c>
      <c r="L305" s="174" t="str">
        <f t="shared" si="9"/>
        <v>I</v>
      </c>
    </row>
    <row r="306" spans="1:12" ht="25.5" x14ac:dyDescent="0.2">
      <c r="A306" s="172" t="str">
        <f t="shared" si="8"/>
        <v>F</v>
      </c>
      <c r="B306" s="186" t="s">
        <v>909</v>
      </c>
      <c r="C306" s="187" t="s">
        <v>910</v>
      </c>
      <c r="D306" s="187" t="s">
        <v>56</v>
      </c>
      <c r="E306" s="187" t="s">
        <v>911</v>
      </c>
      <c r="F306" s="187" t="s">
        <v>2</v>
      </c>
      <c r="G306" s="188">
        <v>2</v>
      </c>
      <c r="H306" s="189">
        <v>233.43</v>
      </c>
      <c r="I306" s="189">
        <v>285.88</v>
      </c>
      <c r="J306" s="190">
        <v>571.76</v>
      </c>
      <c r="K306" s="191">
        <v>4.3958237552373103E-4</v>
      </c>
      <c r="L306" s="174" t="str">
        <f t="shared" si="9"/>
        <v>I</v>
      </c>
    </row>
    <row r="307" spans="1:12" ht="25.5" x14ac:dyDescent="0.2">
      <c r="A307" s="172" t="str">
        <f t="shared" si="8"/>
        <v>F</v>
      </c>
      <c r="B307" s="186" t="s">
        <v>912</v>
      </c>
      <c r="C307" s="187" t="s">
        <v>913</v>
      </c>
      <c r="D307" s="187" t="s">
        <v>56</v>
      </c>
      <c r="E307" s="187" t="s">
        <v>914</v>
      </c>
      <c r="F307" s="187" t="s">
        <v>2</v>
      </c>
      <c r="G307" s="188">
        <v>6</v>
      </c>
      <c r="H307" s="189">
        <v>168.77</v>
      </c>
      <c r="I307" s="189">
        <v>206.69</v>
      </c>
      <c r="J307" s="190">
        <v>1240.1400000000001</v>
      </c>
      <c r="K307" s="191">
        <v>9.5344845246606936E-4</v>
      </c>
      <c r="L307" s="174" t="str">
        <f t="shared" si="9"/>
        <v>I</v>
      </c>
    </row>
    <row r="308" spans="1:12" ht="25.5" x14ac:dyDescent="0.2">
      <c r="A308" s="172" t="str">
        <f t="shared" si="8"/>
        <v>F</v>
      </c>
      <c r="B308" s="186" t="s">
        <v>915</v>
      </c>
      <c r="C308" s="187" t="s">
        <v>916</v>
      </c>
      <c r="D308" s="187" t="s">
        <v>56</v>
      </c>
      <c r="E308" s="187" t="s">
        <v>917</v>
      </c>
      <c r="F308" s="187" t="s">
        <v>533</v>
      </c>
      <c r="G308" s="188">
        <v>2</v>
      </c>
      <c r="H308" s="189">
        <v>718.08</v>
      </c>
      <c r="I308" s="189">
        <v>879.43</v>
      </c>
      <c r="J308" s="190">
        <v>1758.86</v>
      </c>
      <c r="K308" s="191">
        <v>1.3522524433567747E-3</v>
      </c>
      <c r="L308" s="174" t="str">
        <f t="shared" si="9"/>
        <v>I</v>
      </c>
    </row>
    <row r="309" spans="1:12" x14ac:dyDescent="0.2">
      <c r="A309" s="172" t="str">
        <f t="shared" si="8"/>
        <v>F</v>
      </c>
      <c r="B309" s="186" t="s">
        <v>918</v>
      </c>
      <c r="C309" s="187" t="s">
        <v>919</v>
      </c>
      <c r="D309" s="187" t="s">
        <v>56</v>
      </c>
      <c r="E309" s="187" t="s">
        <v>920</v>
      </c>
      <c r="F309" s="187" t="s">
        <v>335</v>
      </c>
      <c r="G309" s="188">
        <v>3.6</v>
      </c>
      <c r="H309" s="189">
        <v>450.43</v>
      </c>
      <c r="I309" s="189">
        <v>551.64</v>
      </c>
      <c r="J309" s="190">
        <v>1985.9</v>
      </c>
      <c r="K309" s="191">
        <v>1.5268060716954273E-3</v>
      </c>
      <c r="L309" s="174" t="str">
        <f t="shared" si="9"/>
        <v>I</v>
      </c>
    </row>
    <row r="310" spans="1:12" ht="25.5" x14ac:dyDescent="0.2">
      <c r="A310" s="172" t="str">
        <f t="shared" si="8"/>
        <v>F</v>
      </c>
      <c r="B310" s="186" t="s">
        <v>921</v>
      </c>
      <c r="C310" s="187" t="s">
        <v>922</v>
      </c>
      <c r="D310" s="187" t="s">
        <v>56</v>
      </c>
      <c r="E310" s="187" t="s">
        <v>923</v>
      </c>
      <c r="F310" s="187" t="s">
        <v>2</v>
      </c>
      <c r="G310" s="188">
        <v>2</v>
      </c>
      <c r="H310" s="189">
        <v>30.89</v>
      </c>
      <c r="I310" s="189">
        <v>37.83</v>
      </c>
      <c r="J310" s="190">
        <v>75.66</v>
      </c>
      <c r="K310" s="191">
        <v>5.8169166314757042E-5</v>
      </c>
      <c r="L310" s="174" t="str">
        <f t="shared" si="9"/>
        <v>I</v>
      </c>
    </row>
    <row r="311" spans="1:12" x14ac:dyDescent="0.2">
      <c r="A311" s="172" t="str">
        <f t="shared" si="8"/>
        <v>F</v>
      </c>
      <c r="B311" s="186" t="s">
        <v>924</v>
      </c>
      <c r="C311" s="187"/>
      <c r="D311" s="187"/>
      <c r="E311" s="187" t="s">
        <v>586</v>
      </c>
      <c r="F311" s="187"/>
      <c r="G311" s="188"/>
      <c r="H311" s="189"/>
      <c r="I311" s="189"/>
      <c r="J311" s="190">
        <v>60528.52</v>
      </c>
      <c r="K311" s="191">
        <v>4.6535732839890272E-2</v>
      </c>
      <c r="L311" s="174" t="str">
        <f t="shared" si="9"/>
        <v>T</v>
      </c>
    </row>
    <row r="312" spans="1:12" x14ac:dyDescent="0.2">
      <c r="A312" s="172" t="str">
        <f t="shared" si="8"/>
        <v>F</v>
      </c>
      <c r="B312" s="186" t="s">
        <v>925</v>
      </c>
      <c r="C312" s="187" t="s">
        <v>926</v>
      </c>
      <c r="D312" s="187" t="s">
        <v>56</v>
      </c>
      <c r="E312" s="187" t="s">
        <v>927</v>
      </c>
      <c r="F312" s="187" t="s">
        <v>309</v>
      </c>
      <c r="G312" s="188">
        <v>165</v>
      </c>
      <c r="H312" s="189">
        <v>170.38</v>
      </c>
      <c r="I312" s="189">
        <v>208.66</v>
      </c>
      <c r="J312" s="190">
        <v>34428.9</v>
      </c>
      <c r="K312" s="191">
        <v>2.6469738436877333E-2</v>
      </c>
      <c r="L312" s="174" t="str">
        <f t="shared" si="9"/>
        <v>I</v>
      </c>
    </row>
    <row r="313" spans="1:12" x14ac:dyDescent="0.2">
      <c r="A313" s="172" t="str">
        <f t="shared" si="8"/>
        <v>F</v>
      </c>
      <c r="B313" s="186" t="s">
        <v>928</v>
      </c>
      <c r="C313" s="187" t="s">
        <v>589</v>
      </c>
      <c r="D313" s="187" t="s">
        <v>56</v>
      </c>
      <c r="E313" s="187" t="s">
        <v>590</v>
      </c>
      <c r="F313" s="187" t="s">
        <v>309</v>
      </c>
      <c r="G313" s="188">
        <v>165</v>
      </c>
      <c r="H313" s="189">
        <v>120.62</v>
      </c>
      <c r="I313" s="189">
        <v>147.72</v>
      </c>
      <c r="J313" s="190">
        <v>24373.8</v>
      </c>
      <c r="K313" s="191">
        <v>1.8739143879495442E-2</v>
      </c>
      <c r="L313" s="174" t="str">
        <f t="shared" si="9"/>
        <v>I</v>
      </c>
    </row>
    <row r="314" spans="1:12" x14ac:dyDescent="0.2">
      <c r="A314" s="172" t="str">
        <f t="shared" si="8"/>
        <v>F</v>
      </c>
      <c r="B314" s="186" t="s">
        <v>929</v>
      </c>
      <c r="C314" s="187" t="s">
        <v>685</v>
      </c>
      <c r="D314" s="187" t="s">
        <v>56</v>
      </c>
      <c r="E314" s="187" t="s">
        <v>686</v>
      </c>
      <c r="F314" s="187" t="s">
        <v>335</v>
      </c>
      <c r="G314" s="188">
        <v>3.38</v>
      </c>
      <c r="H314" s="189">
        <v>28.64</v>
      </c>
      <c r="I314" s="189">
        <v>35.07</v>
      </c>
      <c r="J314" s="190">
        <v>118.53</v>
      </c>
      <c r="K314" s="191">
        <v>9.1128618600160624E-5</v>
      </c>
      <c r="L314" s="174" t="str">
        <f t="shared" si="9"/>
        <v>I</v>
      </c>
    </row>
    <row r="315" spans="1:12" x14ac:dyDescent="0.2">
      <c r="A315" s="172" t="str">
        <f t="shared" si="8"/>
        <v>F</v>
      </c>
      <c r="B315" s="186" t="s">
        <v>930</v>
      </c>
      <c r="C315" s="187" t="s">
        <v>688</v>
      </c>
      <c r="D315" s="187" t="s">
        <v>56</v>
      </c>
      <c r="E315" s="187" t="s">
        <v>689</v>
      </c>
      <c r="F315" s="187" t="s">
        <v>335</v>
      </c>
      <c r="G315" s="188">
        <v>38.159999999999997</v>
      </c>
      <c r="H315" s="189">
        <v>34.4</v>
      </c>
      <c r="I315" s="189">
        <v>42.12</v>
      </c>
      <c r="J315" s="190">
        <v>1607.29</v>
      </c>
      <c r="K315" s="191">
        <v>1.2357219049173387E-3</v>
      </c>
      <c r="L315" s="174" t="str">
        <f t="shared" si="9"/>
        <v>I</v>
      </c>
    </row>
    <row r="316" spans="1:12" x14ac:dyDescent="0.2">
      <c r="A316" s="172" t="str">
        <f t="shared" si="8"/>
        <v>F</v>
      </c>
      <c r="B316" s="186" t="s">
        <v>931</v>
      </c>
      <c r="C316" s="187"/>
      <c r="D316" s="187"/>
      <c r="E316" s="187" t="s">
        <v>609</v>
      </c>
      <c r="F316" s="187"/>
      <c r="G316" s="188"/>
      <c r="H316" s="189"/>
      <c r="I316" s="189"/>
      <c r="J316" s="190">
        <v>5168.3500000000004</v>
      </c>
      <c r="K316" s="191">
        <v>3.9735475908389455E-3</v>
      </c>
      <c r="L316" s="174" t="str">
        <f t="shared" si="9"/>
        <v>T</v>
      </c>
    </row>
    <row r="317" spans="1:12" ht="25.5" x14ac:dyDescent="0.2">
      <c r="A317" s="172" t="str">
        <f t="shared" si="8"/>
        <v>F</v>
      </c>
      <c r="B317" s="186" t="s">
        <v>932</v>
      </c>
      <c r="C317" s="187" t="s">
        <v>611</v>
      </c>
      <c r="D317" s="187" t="s">
        <v>56</v>
      </c>
      <c r="E317" s="187" t="s">
        <v>612</v>
      </c>
      <c r="F317" s="187" t="s">
        <v>309</v>
      </c>
      <c r="G317" s="188">
        <v>4.5</v>
      </c>
      <c r="H317" s="189">
        <v>3.79</v>
      </c>
      <c r="I317" s="189">
        <v>4.6399999999999997</v>
      </c>
      <c r="J317" s="190">
        <v>20.88</v>
      </c>
      <c r="K317" s="191">
        <v>1.6053029244675217E-5</v>
      </c>
      <c r="L317" s="174" t="str">
        <f t="shared" si="9"/>
        <v>I</v>
      </c>
    </row>
    <row r="318" spans="1:12" x14ac:dyDescent="0.2">
      <c r="A318" s="172" t="str">
        <f t="shared" si="8"/>
        <v>F</v>
      </c>
      <c r="B318" s="186" t="s">
        <v>933</v>
      </c>
      <c r="C318" s="187" t="s">
        <v>458</v>
      </c>
      <c r="D318" s="187" t="s">
        <v>56</v>
      </c>
      <c r="E318" s="187" t="s">
        <v>459</v>
      </c>
      <c r="F318" s="187" t="s">
        <v>353</v>
      </c>
      <c r="G318" s="188">
        <v>0.23</v>
      </c>
      <c r="H318" s="189">
        <v>145.66</v>
      </c>
      <c r="I318" s="189">
        <v>178.38</v>
      </c>
      <c r="J318" s="190">
        <v>41.02</v>
      </c>
      <c r="K318" s="191">
        <v>3.1537129291981682E-5</v>
      </c>
      <c r="L318" s="174" t="str">
        <f t="shared" si="9"/>
        <v>I</v>
      </c>
    </row>
    <row r="319" spans="1:12" x14ac:dyDescent="0.2">
      <c r="A319" s="172" t="str">
        <f t="shared" si="8"/>
        <v>F</v>
      </c>
      <c r="B319" s="186" t="s">
        <v>934</v>
      </c>
      <c r="C319" s="187" t="s">
        <v>465</v>
      </c>
      <c r="D319" s="187" t="s">
        <v>56</v>
      </c>
      <c r="E319" s="187" t="s">
        <v>466</v>
      </c>
      <c r="F319" s="187" t="s">
        <v>353</v>
      </c>
      <c r="G319" s="188">
        <v>0.7</v>
      </c>
      <c r="H319" s="189">
        <v>416.28</v>
      </c>
      <c r="I319" s="189">
        <v>509.81</v>
      </c>
      <c r="J319" s="190">
        <v>356.86</v>
      </c>
      <c r="K319" s="191">
        <v>2.7436226131488499E-4</v>
      </c>
      <c r="L319" s="174" t="str">
        <f t="shared" si="9"/>
        <v>I</v>
      </c>
    </row>
    <row r="320" spans="1:12" ht="25.5" x14ac:dyDescent="0.2">
      <c r="A320" s="172" t="str">
        <f t="shared" si="8"/>
        <v>F</v>
      </c>
      <c r="B320" s="186" t="s">
        <v>935</v>
      </c>
      <c r="C320" s="187" t="s">
        <v>616</v>
      </c>
      <c r="D320" s="187" t="s">
        <v>56</v>
      </c>
      <c r="E320" s="187" t="s">
        <v>617</v>
      </c>
      <c r="F320" s="187" t="s">
        <v>353</v>
      </c>
      <c r="G320" s="188">
        <v>0.7</v>
      </c>
      <c r="H320" s="189">
        <v>82</v>
      </c>
      <c r="I320" s="189">
        <v>100.42</v>
      </c>
      <c r="J320" s="190">
        <v>70.290000000000006</v>
      </c>
      <c r="K320" s="191">
        <v>5.404058551763512E-5</v>
      </c>
      <c r="L320" s="174" t="str">
        <f t="shared" si="9"/>
        <v>I</v>
      </c>
    </row>
    <row r="321" spans="1:12" x14ac:dyDescent="0.2">
      <c r="A321" s="172" t="str">
        <f t="shared" si="8"/>
        <v>F</v>
      </c>
      <c r="B321" s="186" t="s">
        <v>936</v>
      </c>
      <c r="C321" s="187" t="s">
        <v>461</v>
      </c>
      <c r="D321" s="187" t="s">
        <v>56</v>
      </c>
      <c r="E321" s="187" t="s">
        <v>462</v>
      </c>
      <c r="F321" s="187" t="s">
        <v>463</v>
      </c>
      <c r="G321" s="188">
        <v>76.010000000000005</v>
      </c>
      <c r="H321" s="189">
        <v>11.56</v>
      </c>
      <c r="I321" s="189">
        <v>14.15</v>
      </c>
      <c r="J321" s="190">
        <v>1075.54</v>
      </c>
      <c r="K321" s="191">
        <v>8.2690014721350505E-4</v>
      </c>
      <c r="L321" s="174" t="str">
        <f t="shared" si="9"/>
        <v>I</v>
      </c>
    </row>
    <row r="322" spans="1:12" x14ac:dyDescent="0.2">
      <c r="A322" s="172" t="str">
        <f t="shared" si="8"/>
        <v>F</v>
      </c>
      <c r="B322" s="186" t="s">
        <v>937</v>
      </c>
      <c r="C322" s="187" t="s">
        <v>1502</v>
      </c>
      <c r="D322" s="187" t="s">
        <v>1443</v>
      </c>
      <c r="E322" s="187" t="s">
        <v>620</v>
      </c>
      <c r="F322" s="187" t="s">
        <v>621</v>
      </c>
      <c r="G322" s="188">
        <v>8.25</v>
      </c>
      <c r="H322" s="189">
        <v>356.68</v>
      </c>
      <c r="I322" s="189">
        <v>436.82</v>
      </c>
      <c r="J322" s="190">
        <v>3603.76</v>
      </c>
      <c r="K322" s="191">
        <v>2.7706544382562629E-3</v>
      </c>
      <c r="L322" s="174" t="str">
        <f t="shared" si="9"/>
        <v>I</v>
      </c>
    </row>
    <row r="323" spans="1:12" x14ac:dyDescent="0.2">
      <c r="A323" s="172" t="str">
        <f t="shared" si="8"/>
        <v>F</v>
      </c>
      <c r="B323" s="186" t="s">
        <v>938</v>
      </c>
      <c r="C323" s="187"/>
      <c r="D323" s="187"/>
      <c r="E323" s="187" t="s">
        <v>939</v>
      </c>
      <c r="F323" s="187"/>
      <c r="G323" s="188"/>
      <c r="H323" s="189"/>
      <c r="I323" s="189"/>
      <c r="J323" s="190">
        <v>29878.54</v>
      </c>
      <c r="K323" s="191">
        <v>2.2971315919932872E-2</v>
      </c>
      <c r="L323" s="174" t="str">
        <f t="shared" si="9"/>
        <v>T</v>
      </c>
    </row>
    <row r="324" spans="1:12" x14ac:dyDescent="0.2">
      <c r="A324" s="172" t="str">
        <f t="shared" si="8"/>
        <v>F</v>
      </c>
      <c r="B324" s="186" t="s">
        <v>940</v>
      </c>
      <c r="C324" s="187"/>
      <c r="D324" s="187"/>
      <c r="E324" s="187" t="s">
        <v>941</v>
      </c>
      <c r="F324" s="187"/>
      <c r="G324" s="188"/>
      <c r="H324" s="189"/>
      <c r="I324" s="189"/>
      <c r="J324" s="190">
        <v>3855.13</v>
      </c>
      <c r="K324" s="191">
        <v>2.9639135360165123E-3</v>
      </c>
      <c r="L324" s="174" t="str">
        <f t="shared" si="9"/>
        <v>T</v>
      </c>
    </row>
    <row r="325" spans="1:12" ht="25.5" x14ac:dyDescent="0.2">
      <c r="A325" s="172" t="str">
        <f t="shared" si="8"/>
        <v>F</v>
      </c>
      <c r="B325" s="186" t="s">
        <v>942</v>
      </c>
      <c r="C325" s="187" t="s">
        <v>576</v>
      </c>
      <c r="D325" s="187" t="s">
        <v>56</v>
      </c>
      <c r="E325" s="187" t="s">
        <v>577</v>
      </c>
      <c r="F325" s="187" t="s">
        <v>309</v>
      </c>
      <c r="G325" s="188">
        <v>15.12</v>
      </c>
      <c r="H325" s="189">
        <v>22.93</v>
      </c>
      <c r="I325" s="189">
        <v>28.08</v>
      </c>
      <c r="J325" s="190">
        <v>424.56</v>
      </c>
      <c r="K325" s="191">
        <v>3.2641159464172944E-4</v>
      </c>
      <c r="L325" s="174" t="str">
        <f t="shared" si="9"/>
        <v>I</v>
      </c>
    </row>
    <row r="326" spans="1:12" x14ac:dyDescent="0.2">
      <c r="A326" s="172" t="str">
        <f t="shared" si="8"/>
        <v>F</v>
      </c>
      <c r="B326" s="186" t="s">
        <v>943</v>
      </c>
      <c r="C326" s="187" t="s">
        <v>458</v>
      </c>
      <c r="D326" s="187" t="s">
        <v>56</v>
      </c>
      <c r="E326" s="187" t="s">
        <v>459</v>
      </c>
      <c r="F326" s="187" t="s">
        <v>353</v>
      </c>
      <c r="G326" s="188">
        <v>0.76</v>
      </c>
      <c r="H326" s="189">
        <v>145.66</v>
      </c>
      <c r="I326" s="189">
        <v>178.38</v>
      </c>
      <c r="J326" s="190">
        <v>135.56</v>
      </c>
      <c r="K326" s="191">
        <v>1.0422167837203893E-4</v>
      </c>
      <c r="L326" s="174" t="str">
        <f t="shared" si="9"/>
        <v>I</v>
      </c>
    </row>
    <row r="327" spans="1:12" x14ac:dyDescent="0.2">
      <c r="A327" s="172" t="str">
        <f t="shared" si="8"/>
        <v>F</v>
      </c>
      <c r="B327" s="186" t="s">
        <v>944</v>
      </c>
      <c r="C327" s="187" t="s">
        <v>731</v>
      </c>
      <c r="D327" s="187" t="s">
        <v>56</v>
      </c>
      <c r="E327" s="187" t="s">
        <v>732</v>
      </c>
      <c r="F327" s="187" t="s">
        <v>309</v>
      </c>
      <c r="G327" s="188">
        <v>15.12</v>
      </c>
      <c r="H327" s="189">
        <v>2.89</v>
      </c>
      <c r="I327" s="189">
        <v>3.53</v>
      </c>
      <c r="J327" s="190">
        <v>53.37</v>
      </c>
      <c r="K327" s="191">
        <v>4.1032096302122434E-5</v>
      </c>
      <c r="L327" s="174" t="str">
        <f t="shared" si="9"/>
        <v>I</v>
      </c>
    </row>
    <row r="328" spans="1:12" x14ac:dyDescent="0.2">
      <c r="A328" s="172" t="str">
        <f t="shared" si="8"/>
        <v>F</v>
      </c>
      <c r="B328" s="186" t="s">
        <v>945</v>
      </c>
      <c r="C328" s="187" t="s">
        <v>734</v>
      </c>
      <c r="D328" s="187" t="s">
        <v>56</v>
      </c>
      <c r="E328" s="187" t="s">
        <v>735</v>
      </c>
      <c r="F328" s="187" t="s">
        <v>463</v>
      </c>
      <c r="G328" s="188">
        <v>47.02</v>
      </c>
      <c r="H328" s="189">
        <v>14.15</v>
      </c>
      <c r="I328" s="189">
        <v>17.32</v>
      </c>
      <c r="J328" s="190">
        <v>814.38</v>
      </c>
      <c r="K328" s="191">
        <v>6.2611426993671479E-4</v>
      </c>
      <c r="L328" s="174" t="str">
        <f t="shared" si="9"/>
        <v>I</v>
      </c>
    </row>
    <row r="329" spans="1:12" x14ac:dyDescent="0.2">
      <c r="A329" s="172" t="str">
        <f t="shared" si="8"/>
        <v>F</v>
      </c>
      <c r="B329" s="186" t="s">
        <v>946</v>
      </c>
      <c r="C329" s="187" t="s">
        <v>465</v>
      </c>
      <c r="D329" s="187" t="s">
        <v>56</v>
      </c>
      <c r="E329" s="187" t="s">
        <v>466</v>
      </c>
      <c r="F329" s="187" t="s">
        <v>353</v>
      </c>
      <c r="G329" s="188">
        <v>3.02</v>
      </c>
      <c r="H329" s="189">
        <v>416.28</v>
      </c>
      <c r="I329" s="189">
        <v>509.81</v>
      </c>
      <c r="J329" s="190">
        <v>1539.62</v>
      </c>
      <c r="K329" s="191">
        <v>1.1836956362876849E-3</v>
      </c>
      <c r="L329" s="174" t="str">
        <f t="shared" si="9"/>
        <v>I</v>
      </c>
    </row>
    <row r="330" spans="1:12" ht="25.5" x14ac:dyDescent="0.2">
      <c r="A330" s="172" t="str">
        <f t="shared" si="8"/>
        <v>F</v>
      </c>
      <c r="B330" s="186" t="s">
        <v>947</v>
      </c>
      <c r="C330" s="187" t="s">
        <v>616</v>
      </c>
      <c r="D330" s="187" t="s">
        <v>56</v>
      </c>
      <c r="E330" s="187" t="s">
        <v>617</v>
      </c>
      <c r="F330" s="187" t="s">
        <v>353</v>
      </c>
      <c r="G330" s="188">
        <v>3.02</v>
      </c>
      <c r="H330" s="189">
        <v>82</v>
      </c>
      <c r="I330" s="189">
        <v>100.42</v>
      </c>
      <c r="J330" s="190">
        <v>303.26</v>
      </c>
      <c r="K330" s="191">
        <v>2.3315333566763444E-4</v>
      </c>
      <c r="L330" s="174" t="str">
        <f t="shared" si="9"/>
        <v>I</v>
      </c>
    </row>
    <row r="331" spans="1:12" x14ac:dyDescent="0.2">
      <c r="A331" s="172" t="str">
        <f t="shared" si="8"/>
        <v>F</v>
      </c>
      <c r="B331" s="186" t="s">
        <v>948</v>
      </c>
      <c r="C331" s="187" t="s">
        <v>949</v>
      </c>
      <c r="D331" s="187" t="s">
        <v>56</v>
      </c>
      <c r="E331" s="187" t="s">
        <v>950</v>
      </c>
      <c r="F331" s="187" t="s">
        <v>309</v>
      </c>
      <c r="G331" s="188">
        <v>15.12</v>
      </c>
      <c r="H331" s="189">
        <v>31.56</v>
      </c>
      <c r="I331" s="189">
        <v>38.65</v>
      </c>
      <c r="J331" s="190">
        <v>584.38</v>
      </c>
      <c r="K331" s="191">
        <v>4.4928492480858739E-4</v>
      </c>
      <c r="L331" s="174" t="str">
        <f t="shared" si="9"/>
        <v>I</v>
      </c>
    </row>
    <row r="332" spans="1:12" x14ac:dyDescent="0.2">
      <c r="A332" s="172" t="str">
        <f t="shared" si="8"/>
        <v>F</v>
      </c>
      <c r="B332" s="186" t="s">
        <v>951</v>
      </c>
      <c r="C332" s="187"/>
      <c r="D332" s="187"/>
      <c r="E332" s="187" t="s">
        <v>952</v>
      </c>
      <c r="F332" s="187"/>
      <c r="G332" s="188"/>
      <c r="H332" s="189"/>
      <c r="I332" s="189"/>
      <c r="J332" s="190">
        <v>26023.41</v>
      </c>
      <c r="K332" s="191">
        <v>2.0007402383916358E-2</v>
      </c>
      <c r="L332" s="174" t="str">
        <f t="shared" si="9"/>
        <v>T</v>
      </c>
    </row>
    <row r="333" spans="1:12" ht="25.5" x14ac:dyDescent="0.2">
      <c r="A333" s="172" t="str">
        <f t="shared" ref="A333:A396" si="10">IF(B333&lt;&gt;0,"F","")</f>
        <v>F</v>
      </c>
      <c r="B333" s="186" t="s">
        <v>953</v>
      </c>
      <c r="C333" s="187" t="s">
        <v>611</v>
      </c>
      <c r="D333" s="187" t="s">
        <v>56</v>
      </c>
      <c r="E333" s="187" t="s">
        <v>612</v>
      </c>
      <c r="F333" s="187" t="s">
        <v>309</v>
      </c>
      <c r="G333" s="188">
        <v>33.1</v>
      </c>
      <c r="H333" s="189">
        <v>3.79</v>
      </c>
      <c r="I333" s="189">
        <v>4.6399999999999997</v>
      </c>
      <c r="J333" s="190">
        <v>153.58000000000001</v>
      </c>
      <c r="K333" s="191">
        <v>1.1807587315120787E-4</v>
      </c>
      <c r="L333" s="174" t="str">
        <f t="shared" ref="L333:L396" si="11">IF(I333=0,"T","I")</f>
        <v>I</v>
      </c>
    </row>
    <row r="334" spans="1:12" x14ac:dyDescent="0.2">
      <c r="A334" s="172" t="str">
        <f t="shared" si="10"/>
        <v>F</v>
      </c>
      <c r="B334" s="186" t="s">
        <v>954</v>
      </c>
      <c r="C334" s="187" t="s">
        <v>955</v>
      </c>
      <c r="D334" s="187" t="s">
        <v>56</v>
      </c>
      <c r="E334" s="187" t="s">
        <v>956</v>
      </c>
      <c r="F334" s="187" t="s">
        <v>353</v>
      </c>
      <c r="G334" s="188">
        <v>1.66</v>
      </c>
      <c r="H334" s="189">
        <v>654.47</v>
      </c>
      <c r="I334" s="189">
        <v>801.52</v>
      </c>
      <c r="J334" s="190">
        <v>1330.52</v>
      </c>
      <c r="K334" s="191">
        <v>1.0229346968690265E-3</v>
      </c>
      <c r="L334" s="174" t="str">
        <f t="shared" si="11"/>
        <v>I</v>
      </c>
    </row>
    <row r="335" spans="1:12" x14ac:dyDescent="0.2">
      <c r="A335" s="172" t="str">
        <f t="shared" si="10"/>
        <v>F</v>
      </c>
      <c r="B335" s="186" t="s">
        <v>957</v>
      </c>
      <c r="C335" s="187" t="s">
        <v>958</v>
      </c>
      <c r="D335" s="187" t="s">
        <v>56</v>
      </c>
      <c r="E335" s="187" t="s">
        <v>959</v>
      </c>
      <c r="F335" s="187" t="s">
        <v>353</v>
      </c>
      <c r="G335" s="188">
        <v>2.3199999999999998</v>
      </c>
      <c r="H335" s="189">
        <v>921.87</v>
      </c>
      <c r="I335" s="189">
        <v>1129.01</v>
      </c>
      <c r="J335" s="190">
        <v>2619.3000000000002</v>
      </c>
      <c r="K335" s="191">
        <v>2.0137787117134962E-3</v>
      </c>
      <c r="L335" s="174" t="str">
        <f t="shared" si="11"/>
        <v>I</v>
      </c>
    </row>
    <row r="336" spans="1:12" x14ac:dyDescent="0.2">
      <c r="A336" s="172" t="str">
        <f t="shared" si="10"/>
        <v>F</v>
      </c>
      <c r="B336" s="186" t="s">
        <v>960</v>
      </c>
      <c r="C336" s="187" t="s">
        <v>487</v>
      </c>
      <c r="D336" s="187" t="s">
        <v>56</v>
      </c>
      <c r="E336" s="187" t="s">
        <v>488</v>
      </c>
      <c r="F336" s="187" t="s">
        <v>309</v>
      </c>
      <c r="G336" s="188">
        <v>58.38</v>
      </c>
      <c r="H336" s="189">
        <v>86.54</v>
      </c>
      <c r="I336" s="189">
        <v>105.98</v>
      </c>
      <c r="J336" s="190">
        <v>6187.11</v>
      </c>
      <c r="K336" s="191">
        <v>4.7567939545029927E-3</v>
      </c>
      <c r="L336" s="174" t="str">
        <f t="shared" si="11"/>
        <v>I</v>
      </c>
    </row>
    <row r="337" spans="1:12" x14ac:dyDescent="0.2">
      <c r="A337" s="172" t="str">
        <f t="shared" si="10"/>
        <v>F</v>
      </c>
      <c r="B337" s="186" t="s">
        <v>961</v>
      </c>
      <c r="C337" s="187" t="s">
        <v>490</v>
      </c>
      <c r="D337" s="187" t="s">
        <v>56</v>
      </c>
      <c r="E337" s="187" t="s">
        <v>491</v>
      </c>
      <c r="F337" s="187" t="s">
        <v>353</v>
      </c>
      <c r="G337" s="188">
        <v>3.76</v>
      </c>
      <c r="H337" s="189">
        <v>373.96</v>
      </c>
      <c r="I337" s="189">
        <v>457.98</v>
      </c>
      <c r="J337" s="190">
        <v>1722</v>
      </c>
      <c r="K337" s="191">
        <v>1.3239136187418931E-3</v>
      </c>
      <c r="L337" s="174" t="str">
        <f t="shared" si="11"/>
        <v>I</v>
      </c>
    </row>
    <row r="338" spans="1:12" x14ac:dyDescent="0.2">
      <c r="A338" s="172" t="str">
        <f t="shared" si="10"/>
        <v>F</v>
      </c>
      <c r="B338" s="186" t="s">
        <v>962</v>
      </c>
      <c r="C338" s="187" t="s">
        <v>461</v>
      </c>
      <c r="D338" s="187" t="s">
        <v>56</v>
      </c>
      <c r="E338" s="187" t="s">
        <v>462</v>
      </c>
      <c r="F338" s="187" t="s">
        <v>463</v>
      </c>
      <c r="G338" s="188">
        <v>230.16</v>
      </c>
      <c r="H338" s="189">
        <v>11.56</v>
      </c>
      <c r="I338" s="189">
        <v>14.15</v>
      </c>
      <c r="J338" s="190">
        <v>3256.76</v>
      </c>
      <c r="K338" s="191">
        <v>2.5038727740846968E-3</v>
      </c>
      <c r="L338" s="174" t="str">
        <f t="shared" si="11"/>
        <v>I</v>
      </c>
    </row>
    <row r="339" spans="1:12" x14ac:dyDescent="0.2">
      <c r="A339" s="172" t="str">
        <f t="shared" si="10"/>
        <v>F</v>
      </c>
      <c r="B339" s="186" t="s">
        <v>963</v>
      </c>
      <c r="C339" s="187" t="s">
        <v>964</v>
      </c>
      <c r="D339" s="187" t="s">
        <v>56</v>
      </c>
      <c r="E339" s="187" t="s">
        <v>965</v>
      </c>
      <c r="F339" s="187" t="s">
        <v>309</v>
      </c>
      <c r="G339" s="188">
        <v>80.290000000000006</v>
      </c>
      <c r="H339" s="189">
        <v>13.43</v>
      </c>
      <c r="I339" s="189">
        <v>16.440000000000001</v>
      </c>
      <c r="J339" s="190">
        <v>1319.96</v>
      </c>
      <c r="K339" s="191">
        <v>1.0148159234579263E-3</v>
      </c>
      <c r="L339" s="174" t="str">
        <f t="shared" si="11"/>
        <v>I</v>
      </c>
    </row>
    <row r="340" spans="1:12" x14ac:dyDescent="0.2">
      <c r="A340" s="172" t="str">
        <f t="shared" si="10"/>
        <v>F</v>
      </c>
      <c r="B340" s="186" t="s">
        <v>966</v>
      </c>
      <c r="C340" s="187" t="s">
        <v>514</v>
      </c>
      <c r="D340" s="187" t="s">
        <v>56</v>
      </c>
      <c r="E340" s="187" t="s">
        <v>515</v>
      </c>
      <c r="F340" s="187" t="s">
        <v>309</v>
      </c>
      <c r="G340" s="188">
        <v>77.84</v>
      </c>
      <c r="H340" s="189">
        <v>6.65</v>
      </c>
      <c r="I340" s="189">
        <v>8.14</v>
      </c>
      <c r="J340" s="190">
        <v>633.61</v>
      </c>
      <c r="K340" s="191">
        <v>4.8713409289840356E-4</v>
      </c>
      <c r="L340" s="174" t="str">
        <f t="shared" si="11"/>
        <v>I</v>
      </c>
    </row>
    <row r="341" spans="1:12" x14ac:dyDescent="0.2">
      <c r="A341" s="172" t="str">
        <f t="shared" si="10"/>
        <v>F</v>
      </c>
      <c r="B341" s="186" t="s">
        <v>967</v>
      </c>
      <c r="C341" s="187" t="s">
        <v>517</v>
      </c>
      <c r="D341" s="187" t="s">
        <v>56</v>
      </c>
      <c r="E341" s="187" t="s">
        <v>518</v>
      </c>
      <c r="F341" s="187" t="s">
        <v>309</v>
      </c>
      <c r="G341" s="188">
        <v>77.84</v>
      </c>
      <c r="H341" s="189">
        <v>25.43</v>
      </c>
      <c r="I341" s="189">
        <v>31.14</v>
      </c>
      <c r="J341" s="190">
        <v>2423.9299999999998</v>
      </c>
      <c r="K341" s="191">
        <v>1.8635737153757472E-3</v>
      </c>
      <c r="L341" s="174" t="str">
        <f t="shared" si="11"/>
        <v>I</v>
      </c>
    </row>
    <row r="342" spans="1:12" x14ac:dyDescent="0.2">
      <c r="A342" s="172" t="str">
        <f t="shared" si="10"/>
        <v>F</v>
      </c>
      <c r="B342" s="186" t="s">
        <v>968</v>
      </c>
      <c r="C342" s="187" t="s">
        <v>969</v>
      </c>
      <c r="D342" s="187" t="s">
        <v>56</v>
      </c>
      <c r="E342" s="187" t="s">
        <v>970</v>
      </c>
      <c r="F342" s="187" t="s">
        <v>309</v>
      </c>
      <c r="G342" s="188">
        <v>77.84</v>
      </c>
      <c r="H342" s="189">
        <v>30.48</v>
      </c>
      <c r="I342" s="189">
        <v>37.32</v>
      </c>
      <c r="J342" s="190">
        <v>2904.98</v>
      </c>
      <c r="K342" s="191">
        <v>2.2334161348274242E-3</v>
      </c>
      <c r="L342" s="174" t="str">
        <f t="shared" si="11"/>
        <v>I</v>
      </c>
    </row>
    <row r="343" spans="1:12" x14ac:dyDescent="0.2">
      <c r="A343" s="172" t="str">
        <f t="shared" si="10"/>
        <v>F</v>
      </c>
      <c r="B343" s="186" t="s">
        <v>971</v>
      </c>
      <c r="C343" s="187" t="s">
        <v>972</v>
      </c>
      <c r="D343" s="187" t="s">
        <v>56</v>
      </c>
      <c r="E343" s="187" t="s">
        <v>973</v>
      </c>
      <c r="F343" s="187" t="s">
        <v>353</v>
      </c>
      <c r="G343" s="188">
        <v>10.71</v>
      </c>
      <c r="H343" s="189">
        <v>18.13</v>
      </c>
      <c r="I343" s="189">
        <v>22.2</v>
      </c>
      <c r="J343" s="190">
        <v>237.76</v>
      </c>
      <c r="K343" s="191">
        <v>1.827954134681025E-4</v>
      </c>
      <c r="L343" s="174" t="str">
        <f t="shared" si="11"/>
        <v>I</v>
      </c>
    </row>
    <row r="344" spans="1:12" x14ac:dyDescent="0.2">
      <c r="A344" s="172" t="str">
        <f t="shared" si="10"/>
        <v>F</v>
      </c>
      <c r="B344" s="186" t="s">
        <v>974</v>
      </c>
      <c r="C344" s="187" t="s">
        <v>975</v>
      </c>
      <c r="D344" s="187" t="s">
        <v>56</v>
      </c>
      <c r="E344" s="187" t="s">
        <v>976</v>
      </c>
      <c r="F344" s="187" t="s">
        <v>309</v>
      </c>
      <c r="G344" s="188">
        <v>20.56</v>
      </c>
      <c r="H344" s="189">
        <v>13.49</v>
      </c>
      <c r="I344" s="189">
        <v>16.52</v>
      </c>
      <c r="J344" s="190">
        <v>339.65</v>
      </c>
      <c r="K344" s="191">
        <v>2.611308133598629E-4</v>
      </c>
      <c r="L344" s="174" t="str">
        <f t="shared" si="11"/>
        <v>I</v>
      </c>
    </row>
    <row r="345" spans="1:12" x14ac:dyDescent="0.2">
      <c r="A345" s="172" t="str">
        <f t="shared" si="10"/>
        <v>F</v>
      </c>
      <c r="B345" s="186" t="s">
        <v>977</v>
      </c>
      <c r="C345" s="187" t="s">
        <v>978</v>
      </c>
      <c r="D345" s="187" t="s">
        <v>56</v>
      </c>
      <c r="E345" s="187" t="s">
        <v>979</v>
      </c>
      <c r="F345" s="187" t="s">
        <v>2</v>
      </c>
      <c r="G345" s="188">
        <v>51</v>
      </c>
      <c r="H345" s="189">
        <v>46.34</v>
      </c>
      <c r="I345" s="189">
        <v>56.75</v>
      </c>
      <c r="J345" s="190">
        <v>2894.25</v>
      </c>
      <c r="K345" s="191">
        <v>2.2251666614655774E-3</v>
      </c>
      <c r="L345" s="174" t="str">
        <f t="shared" si="11"/>
        <v>I</v>
      </c>
    </row>
    <row r="346" spans="1:12" x14ac:dyDescent="0.2">
      <c r="A346" s="172" t="str">
        <f t="shared" si="10"/>
        <v>F</v>
      </c>
      <c r="B346" s="186" t="s">
        <v>980</v>
      </c>
      <c r="C346" s="187"/>
      <c r="D346" s="187"/>
      <c r="E346" s="187" t="s">
        <v>653</v>
      </c>
      <c r="F346" s="187"/>
      <c r="G346" s="188"/>
      <c r="H346" s="189"/>
      <c r="I346" s="189"/>
      <c r="J346" s="190">
        <v>13485.1</v>
      </c>
      <c r="K346" s="191">
        <v>1.0367658269510048E-2</v>
      </c>
      <c r="L346" s="174" t="str">
        <f t="shared" si="11"/>
        <v>T</v>
      </c>
    </row>
    <row r="347" spans="1:12" x14ac:dyDescent="0.2">
      <c r="A347" s="172" t="str">
        <f t="shared" si="10"/>
        <v>F</v>
      </c>
      <c r="B347" s="186" t="s">
        <v>981</v>
      </c>
      <c r="C347" s="187"/>
      <c r="D347" s="187"/>
      <c r="E347" s="187" t="s">
        <v>655</v>
      </c>
      <c r="F347" s="187"/>
      <c r="G347" s="188"/>
      <c r="H347" s="189"/>
      <c r="I347" s="189"/>
      <c r="J347" s="190">
        <v>2372.65</v>
      </c>
      <c r="K347" s="191">
        <v>1.8241484596445718E-3</v>
      </c>
      <c r="L347" s="174" t="str">
        <f t="shared" si="11"/>
        <v>T</v>
      </c>
    </row>
    <row r="348" spans="1:12" x14ac:dyDescent="0.2">
      <c r="A348" s="172" t="str">
        <f t="shared" si="10"/>
        <v>F</v>
      </c>
      <c r="B348" s="186" t="s">
        <v>982</v>
      </c>
      <c r="C348" s="187" t="s">
        <v>657</v>
      </c>
      <c r="D348" s="187" t="s">
        <v>56</v>
      </c>
      <c r="E348" s="187" t="s">
        <v>658</v>
      </c>
      <c r="F348" s="187" t="s">
        <v>335</v>
      </c>
      <c r="G348" s="188">
        <v>11.5</v>
      </c>
      <c r="H348" s="189">
        <v>30.38</v>
      </c>
      <c r="I348" s="189">
        <v>37.200000000000003</v>
      </c>
      <c r="J348" s="190">
        <v>427.8</v>
      </c>
      <c r="K348" s="191">
        <v>3.2890258193831698E-4</v>
      </c>
      <c r="L348" s="174" t="str">
        <f t="shared" si="11"/>
        <v>I</v>
      </c>
    </row>
    <row r="349" spans="1:12" ht="25.5" x14ac:dyDescent="0.2">
      <c r="A349" s="172" t="str">
        <f t="shared" si="10"/>
        <v>F</v>
      </c>
      <c r="B349" s="186" t="s">
        <v>983</v>
      </c>
      <c r="C349" s="187" t="s">
        <v>984</v>
      </c>
      <c r="D349" s="187" t="s">
        <v>56</v>
      </c>
      <c r="E349" s="187" t="s">
        <v>985</v>
      </c>
      <c r="F349" s="187" t="s">
        <v>2</v>
      </c>
      <c r="G349" s="188">
        <v>3</v>
      </c>
      <c r="H349" s="189">
        <v>151.97999999999999</v>
      </c>
      <c r="I349" s="189">
        <v>186.12</v>
      </c>
      <c r="J349" s="190">
        <v>558.36</v>
      </c>
      <c r="K349" s="191">
        <v>4.292801441119184E-4</v>
      </c>
      <c r="L349" s="174" t="str">
        <f t="shared" si="11"/>
        <v>I</v>
      </c>
    </row>
    <row r="350" spans="1:12" x14ac:dyDescent="0.2">
      <c r="A350" s="172" t="str">
        <f t="shared" si="10"/>
        <v>F</v>
      </c>
      <c r="B350" s="186" t="s">
        <v>986</v>
      </c>
      <c r="C350" s="187" t="s">
        <v>987</v>
      </c>
      <c r="D350" s="187" t="s">
        <v>56</v>
      </c>
      <c r="E350" s="187" t="s">
        <v>988</v>
      </c>
      <c r="F350" s="187" t="s">
        <v>2</v>
      </c>
      <c r="G350" s="188">
        <v>1</v>
      </c>
      <c r="H350" s="189">
        <v>959.52</v>
      </c>
      <c r="I350" s="189">
        <v>1175.1199999999999</v>
      </c>
      <c r="J350" s="190">
        <v>1175.1199999999999</v>
      </c>
      <c r="K350" s="191">
        <v>9.0345956542158727E-4</v>
      </c>
      <c r="L350" s="174" t="str">
        <f t="shared" si="11"/>
        <v>I</v>
      </c>
    </row>
    <row r="351" spans="1:12" ht="25.5" x14ac:dyDescent="0.2">
      <c r="A351" s="172" t="str">
        <f t="shared" si="10"/>
        <v>F</v>
      </c>
      <c r="B351" s="186" t="s">
        <v>989</v>
      </c>
      <c r="C351" s="187" t="s">
        <v>990</v>
      </c>
      <c r="D351" s="187" t="s">
        <v>56</v>
      </c>
      <c r="E351" s="187" t="s">
        <v>991</v>
      </c>
      <c r="F351" s="187" t="s">
        <v>2</v>
      </c>
      <c r="G351" s="188">
        <v>1</v>
      </c>
      <c r="H351" s="189">
        <v>75.33</v>
      </c>
      <c r="I351" s="189">
        <v>92.25</v>
      </c>
      <c r="J351" s="190">
        <v>92.25</v>
      </c>
      <c r="K351" s="191">
        <v>7.0923943861172839E-5</v>
      </c>
      <c r="L351" s="174" t="str">
        <f t="shared" si="11"/>
        <v>I</v>
      </c>
    </row>
    <row r="352" spans="1:12" x14ac:dyDescent="0.2">
      <c r="A352" s="172" t="str">
        <f t="shared" si="10"/>
        <v>F</v>
      </c>
      <c r="B352" s="186" t="s">
        <v>992</v>
      </c>
      <c r="C352" s="187" t="s">
        <v>993</v>
      </c>
      <c r="D352" s="187" t="s">
        <v>56</v>
      </c>
      <c r="E352" s="187" t="s">
        <v>994</v>
      </c>
      <c r="F352" s="187" t="s">
        <v>2</v>
      </c>
      <c r="G352" s="188">
        <v>1</v>
      </c>
      <c r="H352" s="189">
        <v>97.27</v>
      </c>
      <c r="I352" s="189">
        <v>119.12</v>
      </c>
      <c r="J352" s="190">
        <v>119.12</v>
      </c>
      <c r="K352" s="191">
        <v>9.1582224311576249E-5</v>
      </c>
      <c r="L352" s="174" t="str">
        <f t="shared" si="11"/>
        <v>I</v>
      </c>
    </row>
    <row r="353" spans="1:12" x14ac:dyDescent="0.2">
      <c r="A353" s="172" t="str">
        <f t="shared" si="10"/>
        <v>F</v>
      </c>
      <c r="B353" s="186" t="s">
        <v>995</v>
      </c>
      <c r="C353" s="187"/>
      <c r="D353" s="187"/>
      <c r="E353" s="187" t="s">
        <v>694</v>
      </c>
      <c r="F353" s="187"/>
      <c r="G353" s="188"/>
      <c r="H353" s="189"/>
      <c r="I353" s="189"/>
      <c r="J353" s="190">
        <v>7410.74</v>
      </c>
      <c r="K353" s="191">
        <v>5.6975491352818219E-3</v>
      </c>
      <c r="L353" s="174" t="str">
        <f t="shared" si="11"/>
        <v>T</v>
      </c>
    </row>
    <row r="354" spans="1:12" ht="38.25" x14ac:dyDescent="0.2">
      <c r="A354" s="172" t="str">
        <f t="shared" si="10"/>
        <v>F</v>
      </c>
      <c r="B354" s="186" t="s">
        <v>996</v>
      </c>
      <c r="C354" s="187" t="s">
        <v>705</v>
      </c>
      <c r="D354" s="187" t="s">
        <v>0</v>
      </c>
      <c r="E354" s="187" t="s">
        <v>706</v>
      </c>
      <c r="F354" s="187" t="s">
        <v>2</v>
      </c>
      <c r="G354" s="188">
        <v>2</v>
      </c>
      <c r="H354" s="189">
        <v>284.58999999999997</v>
      </c>
      <c r="I354" s="189">
        <v>348.53</v>
      </c>
      <c r="J354" s="190">
        <v>697.06</v>
      </c>
      <c r="K354" s="191">
        <v>5.3591592745657604E-4</v>
      </c>
      <c r="L354" s="174" t="str">
        <f t="shared" si="11"/>
        <v>I</v>
      </c>
    </row>
    <row r="355" spans="1:12" ht="25.5" x14ac:dyDescent="0.2">
      <c r="A355" s="172" t="str">
        <f t="shared" si="10"/>
        <v>F</v>
      </c>
      <c r="B355" s="186" t="s">
        <v>997</v>
      </c>
      <c r="C355" s="187" t="s">
        <v>998</v>
      </c>
      <c r="D355" s="187" t="s">
        <v>1</v>
      </c>
      <c r="E355" s="187" t="s">
        <v>999</v>
      </c>
      <c r="F355" s="187" t="s">
        <v>335</v>
      </c>
      <c r="G355" s="188">
        <v>7.4</v>
      </c>
      <c r="H355" s="189">
        <v>96.99</v>
      </c>
      <c r="I355" s="189">
        <v>118.78</v>
      </c>
      <c r="J355" s="190">
        <v>878.97</v>
      </c>
      <c r="K355" s="191">
        <v>6.757725629881311E-4</v>
      </c>
      <c r="L355" s="174" t="str">
        <f t="shared" si="11"/>
        <v>I</v>
      </c>
    </row>
    <row r="356" spans="1:12" x14ac:dyDescent="0.2">
      <c r="A356" s="172" t="str">
        <f t="shared" si="10"/>
        <v>F</v>
      </c>
      <c r="B356" s="186" t="s">
        <v>1000</v>
      </c>
      <c r="C356" s="187" t="s">
        <v>1001</v>
      </c>
      <c r="D356" s="187" t="s">
        <v>56</v>
      </c>
      <c r="E356" s="187" t="s">
        <v>1002</v>
      </c>
      <c r="F356" s="187" t="s">
        <v>309</v>
      </c>
      <c r="G356" s="188">
        <v>2.2200000000000002</v>
      </c>
      <c r="H356" s="189">
        <v>1230.21</v>
      </c>
      <c r="I356" s="189">
        <v>1506.63</v>
      </c>
      <c r="J356" s="190">
        <v>3344.71</v>
      </c>
      <c r="K356" s="191">
        <v>2.5714907780152135E-3</v>
      </c>
      <c r="L356" s="174" t="str">
        <f t="shared" si="11"/>
        <v>I</v>
      </c>
    </row>
    <row r="357" spans="1:12" ht="25.5" x14ac:dyDescent="0.2">
      <c r="A357" s="172" t="str">
        <f t="shared" si="10"/>
        <v>F</v>
      </c>
      <c r="B357" s="186" t="s">
        <v>1003</v>
      </c>
      <c r="C357" s="187" t="s">
        <v>1004</v>
      </c>
      <c r="D357" s="187" t="s">
        <v>56</v>
      </c>
      <c r="E357" s="187" t="s">
        <v>1005</v>
      </c>
      <c r="F357" s="187" t="s">
        <v>335</v>
      </c>
      <c r="G357" s="188">
        <v>25</v>
      </c>
      <c r="H357" s="189">
        <v>81.33</v>
      </c>
      <c r="I357" s="189">
        <v>99.6</v>
      </c>
      <c r="J357" s="190">
        <v>2490</v>
      </c>
      <c r="K357" s="191">
        <v>1.9143698668219011E-3</v>
      </c>
      <c r="L357" s="174" t="str">
        <f t="shared" si="11"/>
        <v>I</v>
      </c>
    </row>
    <row r="358" spans="1:12" x14ac:dyDescent="0.2">
      <c r="A358" s="172" t="str">
        <f t="shared" si="10"/>
        <v>F</v>
      </c>
      <c r="B358" s="186" t="s">
        <v>1006</v>
      </c>
      <c r="C358" s="187"/>
      <c r="D358" s="187"/>
      <c r="E358" s="187" t="s">
        <v>663</v>
      </c>
      <c r="F358" s="187"/>
      <c r="G358" s="188"/>
      <c r="H358" s="189"/>
      <c r="I358" s="189"/>
      <c r="J358" s="190">
        <v>3701.71</v>
      </c>
      <c r="K358" s="191">
        <v>2.8459606745836544E-3</v>
      </c>
      <c r="L358" s="174" t="str">
        <f t="shared" si="11"/>
        <v>T</v>
      </c>
    </row>
    <row r="359" spans="1:12" ht="25.5" x14ac:dyDescent="0.2">
      <c r="A359" s="172" t="str">
        <f t="shared" si="10"/>
        <v>F</v>
      </c>
      <c r="B359" s="186" t="s">
        <v>1007</v>
      </c>
      <c r="C359" s="187" t="s">
        <v>1008</v>
      </c>
      <c r="D359" s="187" t="s">
        <v>56</v>
      </c>
      <c r="E359" s="187" t="s">
        <v>1009</v>
      </c>
      <c r="F359" s="187" t="s">
        <v>335</v>
      </c>
      <c r="G359" s="188">
        <v>8.8000000000000007</v>
      </c>
      <c r="H359" s="189">
        <v>51.69</v>
      </c>
      <c r="I359" s="189">
        <v>63.3</v>
      </c>
      <c r="J359" s="190">
        <v>557.04</v>
      </c>
      <c r="K359" s="191">
        <v>4.2826529743553084E-4</v>
      </c>
      <c r="L359" s="174" t="str">
        <f t="shared" si="11"/>
        <v>I</v>
      </c>
    </row>
    <row r="360" spans="1:12" ht="25.5" x14ac:dyDescent="0.2">
      <c r="A360" s="172" t="str">
        <f t="shared" si="10"/>
        <v>F</v>
      </c>
      <c r="B360" s="186" t="s">
        <v>1010</v>
      </c>
      <c r="C360" s="187" t="s">
        <v>699</v>
      </c>
      <c r="D360" s="187" t="s">
        <v>56</v>
      </c>
      <c r="E360" s="187" t="s">
        <v>700</v>
      </c>
      <c r="F360" s="187" t="s">
        <v>335</v>
      </c>
      <c r="G360" s="188">
        <v>20.9</v>
      </c>
      <c r="H360" s="189">
        <v>79.569999999999993</v>
      </c>
      <c r="I360" s="189">
        <v>97.44</v>
      </c>
      <c r="J360" s="190">
        <v>2036.49</v>
      </c>
      <c r="K360" s="191">
        <v>1.5657008393912184E-3</v>
      </c>
      <c r="L360" s="174" t="str">
        <f t="shared" si="11"/>
        <v>I</v>
      </c>
    </row>
    <row r="361" spans="1:12" x14ac:dyDescent="0.2">
      <c r="A361" s="172" t="str">
        <f t="shared" si="10"/>
        <v>F</v>
      </c>
      <c r="B361" s="186" t="s">
        <v>1011</v>
      </c>
      <c r="C361" s="187" t="s">
        <v>1012</v>
      </c>
      <c r="D361" s="187" t="s">
        <v>56</v>
      </c>
      <c r="E361" s="187" t="s">
        <v>1013</v>
      </c>
      <c r="F361" s="187" t="s">
        <v>2</v>
      </c>
      <c r="G361" s="188">
        <v>3</v>
      </c>
      <c r="H361" s="189">
        <v>98.99</v>
      </c>
      <c r="I361" s="189">
        <v>121.23</v>
      </c>
      <c r="J361" s="190">
        <v>363.69</v>
      </c>
      <c r="K361" s="191">
        <v>2.7961332404195072E-4</v>
      </c>
      <c r="L361" s="174" t="str">
        <f t="shared" si="11"/>
        <v>I</v>
      </c>
    </row>
    <row r="362" spans="1:12" x14ac:dyDescent="0.2">
      <c r="A362" s="172" t="str">
        <f t="shared" si="10"/>
        <v>F</v>
      </c>
      <c r="B362" s="186" t="s">
        <v>1014</v>
      </c>
      <c r="C362" s="187" t="s">
        <v>1015</v>
      </c>
      <c r="D362" s="187" t="s">
        <v>56</v>
      </c>
      <c r="E362" s="187" t="s">
        <v>1016</v>
      </c>
      <c r="F362" s="187" t="s">
        <v>2</v>
      </c>
      <c r="G362" s="188">
        <v>1</v>
      </c>
      <c r="H362" s="189">
        <v>315.18</v>
      </c>
      <c r="I362" s="189">
        <v>386</v>
      </c>
      <c r="J362" s="190">
        <v>386</v>
      </c>
      <c r="K362" s="191">
        <v>2.9676577051937904E-4</v>
      </c>
      <c r="L362" s="174" t="str">
        <f t="shared" si="11"/>
        <v>I</v>
      </c>
    </row>
    <row r="363" spans="1:12" ht="38.25" x14ac:dyDescent="0.2">
      <c r="A363" s="172" t="str">
        <f t="shared" si="10"/>
        <v>F</v>
      </c>
      <c r="B363" s="186" t="s">
        <v>1017</v>
      </c>
      <c r="C363" s="187" t="s">
        <v>668</v>
      </c>
      <c r="D363" s="187" t="s">
        <v>0</v>
      </c>
      <c r="E363" s="187" t="s">
        <v>669</v>
      </c>
      <c r="F363" s="187" t="s">
        <v>2</v>
      </c>
      <c r="G363" s="188">
        <v>1</v>
      </c>
      <c r="H363" s="189">
        <v>292.72000000000003</v>
      </c>
      <c r="I363" s="189">
        <v>358.49</v>
      </c>
      <c r="J363" s="190">
        <v>358.49</v>
      </c>
      <c r="K363" s="191">
        <v>2.7561544319557567E-4</v>
      </c>
      <c r="L363" s="174" t="str">
        <f t="shared" si="11"/>
        <v>I</v>
      </c>
    </row>
    <row r="364" spans="1:12" x14ac:dyDescent="0.2">
      <c r="A364" s="172" t="str">
        <f t="shared" si="10"/>
        <v>F</v>
      </c>
      <c r="B364" s="186" t="s">
        <v>1018</v>
      </c>
      <c r="C364" s="187"/>
      <c r="D364" s="187"/>
      <c r="E364" s="187" t="s">
        <v>1019</v>
      </c>
      <c r="F364" s="187"/>
      <c r="G364" s="188"/>
      <c r="H364" s="189"/>
      <c r="I364" s="189"/>
      <c r="J364" s="190">
        <v>336976.23</v>
      </c>
      <c r="K364" s="191">
        <v>0.25907515684628368</v>
      </c>
      <c r="L364" s="174" t="str">
        <f t="shared" si="11"/>
        <v>T</v>
      </c>
    </row>
    <row r="365" spans="1:12" x14ac:dyDescent="0.2">
      <c r="A365" s="172" t="str">
        <f t="shared" si="10"/>
        <v>F</v>
      </c>
      <c r="B365" s="186" t="s">
        <v>1020</v>
      </c>
      <c r="C365" s="187"/>
      <c r="D365" s="187"/>
      <c r="E365" s="187" t="s">
        <v>1021</v>
      </c>
      <c r="F365" s="187"/>
      <c r="G365" s="188"/>
      <c r="H365" s="189"/>
      <c r="I365" s="189"/>
      <c r="J365" s="190">
        <v>19279.77</v>
      </c>
      <c r="K365" s="191">
        <v>1.4822735231830074E-2</v>
      </c>
      <c r="L365" s="174" t="str">
        <f t="shared" si="11"/>
        <v>T</v>
      </c>
    </row>
    <row r="366" spans="1:12" x14ac:dyDescent="0.2">
      <c r="A366" s="172" t="str">
        <f t="shared" si="10"/>
        <v>F</v>
      </c>
      <c r="B366" s="186" t="s">
        <v>1022</v>
      </c>
      <c r="C366" s="187" t="s">
        <v>1023</v>
      </c>
      <c r="D366" s="187" t="s">
        <v>1</v>
      </c>
      <c r="E366" s="187" t="s">
        <v>1024</v>
      </c>
      <c r="F366" s="187" t="s">
        <v>2</v>
      </c>
      <c r="G366" s="188">
        <v>1</v>
      </c>
      <c r="H366" s="189">
        <v>15742.45</v>
      </c>
      <c r="I366" s="189">
        <v>19279.77</v>
      </c>
      <c r="J366" s="190">
        <v>19279.77</v>
      </c>
      <c r="K366" s="191">
        <v>1.4822735231830074E-2</v>
      </c>
      <c r="L366" s="174" t="str">
        <f t="shared" si="11"/>
        <v>I</v>
      </c>
    </row>
    <row r="367" spans="1:12" x14ac:dyDescent="0.2">
      <c r="A367" s="172" t="str">
        <f t="shared" si="10"/>
        <v>F</v>
      </c>
      <c r="B367" s="186" t="s">
        <v>1025</v>
      </c>
      <c r="C367" s="187"/>
      <c r="D367" s="187"/>
      <c r="E367" s="187" t="s">
        <v>1026</v>
      </c>
      <c r="F367" s="187"/>
      <c r="G367" s="188"/>
      <c r="H367" s="189"/>
      <c r="I367" s="189"/>
      <c r="J367" s="190">
        <v>6668.31</v>
      </c>
      <c r="K367" s="191">
        <v>5.1267516974406232E-3</v>
      </c>
      <c r="L367" s="174" t="str">
        <f t="shared" si="11"/>
        <v>T</v>
      </c>
    </row>
    <row r="368" spans="1:12" x14ac:dyDescent="0.2">
      <c r="A368" s="172" t="str">
        <f t="shared" si="10"/>
        <v>F</v>
      </c>
      <c r="B368" s="186" t="s">
        <v>1027</v>
      </c>
      <c r="C368" s="187" t="s">
        <v>1028</v>
      </c>
      <c r="D368" s="187" t="s">
        <v>56</v>
      </c>
      <c r="E368" s="187" t="s">
        <v>1029</v>
      </c>
      <c r="F368" s="187" t="s">
        <v>353</v>
      </c>
      <c r="G368" s="188">
        <v>313.7</v>
      </c>
      <c r="H368" s="189">
        <v>10.73</v>
      </c>
      <c r="I368" s="189">
        <v>13.14</v>
      </c>
      <c r="J368" s="190">
        <v>4122.01</v>
      </c>
      <c r="K368" s="191">
        <v>3.1690970822243155E-3</v>
      </c>
      <c r="L368" s="174" t="str">
        <f t="shared" si="11"/>
        <v>I</v>
      </c>
    </row>
    <row r="369" spans="1:12" x14ac:dyDescent="0.2">
      <c r="A369" s="172" t="str">
        <f t="shared" si="10"/>
        <v>F</v>
      </c>
      <c r="B369" s="186" t="s">
        <v>1030</v>
      </c>
      <c r="C369" s="187" t="s">
        <v>422</v>
      </c>
      <c r="D369" s="187" t="s">
        <v>56</v>
      </c>
      <c r="E369" s="187" t="s">
        <v>423</v>
      </c>
      <c r="F369" s="187" t="s">
        <v>353</v>
      </c>
      <c r="G369" s="188">
        <v>311.93</v>
      </c>
      <c r="H369" s="189">
        <v>6.39</v>
      </c>
      <c r="I369" s="189">
        <v>7.82</v>
      </c>
      <c r="J369" s="190">
        <v>2439.29</v>
      </c>
      <c r="K369" s="191">
        <v>1.8753828403373475E-3</v>
      </c>
      <c r="L369" s="174" t="str">
        <f t="shared" si="11"/>
        <v>I</v>
      </c>
    </row>
    <row r="370" spans="1:12" x14ac:dyDescent="0.2">
      <c r="A370" s="172" t="str">
        <f t="shared" si="10"/>
        <v>F</v>
      </c>
      <c r="B370" s="186" t="s">
        <v>1031</v>
      </c>
      <c r="C370" s="187" t="s">
        <v>425</v>
      </c>
      <c r="D370" s="187" t="s">
        <v>56</v>
      </c>
      <c r="E370" s="187" t="s">
        <v>426</v>
      </c>
      <c r="F370" s="187" t="s">
        <v>353</v>
      </c>
      <c r="G370" s="188">
        <v>2.2999999999999998</v>
      </c>
      <c r="H370" s="189">
        <v>11.66</v>
      </c>
      <c r="I370" s="189">
        <v>14.28</v>
      </c>
      <c r="J370" s="190">
        <v>32.840000000000003</v>
      </c>
      <c r="K370" s="191">
        <v>2.5248155191337848E-5</v>
      </c>
      <c r="L370" s="174" t="str">
        <f t="shared" si="11"/>
        <v>I</v>
      </c>
    </row>
    <row r="371" spans="1:12" ht="25.5" x14ac:dyDescent="0.2">
      <c r="A371" s="172" t="str">
        <f t="shared" si="10"/>
        <v>F</v>
      </c>
      <c r="B371" s="186" t="s">
        <v>1032</v>
      </c>
      <c r="C371" s="187" t="s">
        <v>428</v>
      </c>
      <c r="D371" s="187" t="s">
        <v>56</v>
      </c>
      <c r="E371" s="187" t="s">
        <v>429</v>
      </c>
      <c r="F371" s="187" t="s">
        <v>353</v>
      </c>
      <c r="G371" s="188">
        <v>2.2999999999999998</v>
      </c>
      <c r="H371" s="189">
        <v>26.34</v>
      </c>
      <c r="I371" s="189">
        <v>32.25</v>
      </c>
      <c r="J371" s="190">
        <v>74.17</v>
      </c>
      <c r="K371" s="191">
        <v>5.7023619687622654E-5</v>
      </c>
      <c r="L371" s="174" t="str">
        <f t="shared" si="11"/>
        <v>I</v>
      </c>
    </row>
    <row r="372" spans="1:12" x14ac:dyDescent="0.2">
      <c r="A372" s="172" t="str">
        <f t="shared" si="10"/>
        <v>F</v>
      </c>
      <c r="B372" s="186" t="s">
        <v>1033</v>
      </c>
      <c r="C372" s="187"/>
      <c r="D372" s="187"/>
      <c r="E372" s="187" t="s">
        <v>1034</v>
      </c>
      <c r="F372" s="187"/>
      <c r="G372" s="188"/>
      <c r="H372" s="189"/>
      <c r="I372" s="189"/>
      <c r="J372" s="190">
        <v>264641.81</v>
      </c>
      <c r="K372" s="191">
        <v>0.20346277372096661</v>
      </c>
      <c r="L372" s="174" t="str">
        <f t="shared" si="11"/>
        <v>T</v>
      </c>
    </row>
    <row r="373" spans="1:12" x14ac:dyDescent="0.2">
      <c r="A373" s="172" t="str">
        <f t="shared" si="10"/>
        <v>F</v>
      </c>
      <c r="B373" s="186" t="s">
        <v>1035</v>
      </c>
      <c r="C373" s="187" t="s">
        <v>1036</v>
      </c>
      <c r="D373" s="187" t="s">
        <v>56</v>
      </c>
      <c r="E373" s="187" t="s">
        <v>1037</v>
      </c>
      <c r="F373" s="187" t="s">
        <v>335</v>
      </c>
      <c r="G373" s="188">
        <v>39.950000000000003</v>
      </c>
      <c r="H373" s="189">
        <v>19.32</v>
      </c>
      <c r="I373" s="189">
        <v>23.66</v>
      </c>
      <c r="J373" s="190">
        <v>945.21</v>
      </c>
      <c r="K373" s="191">
        <v>7.2669941438503185E-4</v>
      </c>
      <c r="L373" s="174" t="str">
        <f t="shared" si="11"/>
        <v>I</v>
      </c>
    </row>
    <row r="374" spans="1:12" x14ac:dyDescent="0.2">
      <c r="A374" s="172" t="str">
        <f t="shared" si="10"/>
        <v>F</v>
      </c>
      <c r="B374" s="186" t="s">
        <v>1038</v>
      </c>
      <c r="C374" s="187" t="s">
        <v>1039</v>
      </c>
      <c r="D374" s="187" t="s">
        <v>56</v>
      </c>
      <c r="E374" s="187" t="s">
        <v>1040</v>
      </c>
      <c r="F374" s="187" t="s">
        <v>335</v>
      </c>
      <c r="G374" s="188">
        <v>369.24</v>
      </c>
      <c r="H374" s="189">
        <v>17.309999999999999</v>
      </c>
      <c r="I374" s="189">
        <v>21.19</v>
      </c>
      <c r="J374" s="190">
        <v>7824.19</v>
      </c>
      <c r="K374" s="191">
        <v>6.0154191037306223E-3</v>
      </c>
      <c r="L374" s="174" t="str">
        <f t="shared" si="11"/>
        <v>I</v>
      </c>
    </row>
    <row r="375" spans="1:12" ht="25.5" x14ac:dyDescent="0.2">
      <c r="A375" s="172" t="str">
        <f t="shared" si="10"/>
        <v>F</v>
      </c>
      <c r="B375" s="186" t="s">
        <v>1041</v>
      </c>
      <c r="C375" s="187" t="s">
        <v>1042</v>
      </c>
      <c r="D375" s="187" t="s">
        <v>56</v>
      </c>
      <c r="E375" s="187" t="s">
        <v>1043</v>
      </c>
      <c r="F375" s="187" t="s">
        <v>335</v>
      </c>
      <c r="G375" s="188">
        <v>418.91</v>
      </c>
      <c r="H375" s="189">
        <v>9.8800000000000008</v>
      </c>
      <c r="I375" s="189">
        <v>12.1</v>
      </c>
      <c r="J375" s="190">
        <v>5068.8100000000004</v>
      </c>
      <c r="K375" s="191">
        <v>3.8970189255604507E-3</v>
      </c>
      <c r="L375" s="174" t="str">
        <f t="shared" si="11"/>
        <v>I</v>
      </c>
    </row>
    <row r="376" spans="1:12" ht="25.5" x14ac:dyDescent="0.2">
      <c r="A376" s="172" t="str">
        <f t="shared" si="10"/>
        <v>F</v>
      </c>
      <c r="B376" s="186" t="s">
        <v>1044</v>
      </c>
      <c r="C376" s="187" t="s">
        <v>1045</v>
      </c>
      <c r="D376" s="187" t="s">
        <v>56</v>
      </c>
      <c r="E376" s="187" t="s">
        <v>1046</v>
      </c>
      <c r="F376" s="187" t="s">
        <v>335</v>
      </c>
      <c r="G376" s="188">
        <v>8.0299999999999994</v>
      </c>
      <c r="H376" s="189">
        <v>11.88</v>
      </c>
      <c r="I376" s="189">
        <v>14.54</v>
      </c>
      <c r="J376" s="190">
        <v>116.75</v>
      </c>
      <c r="K376" s="191">
        <v>8.976011323351685E-5</v>
      </c>
      <c r="L376" s="174" t="str">
        <f t="shared" si="11"/>
        <v>I</v>
      </c>
    </row>
    <row r="377" spans="1:12" ht="25.5" x14ac:dyDescent="0.2">
      <c r="A377" s="172" t="str">
        <f t="shared" si="10"/>
        <v>F</v>
      </c>
      <c r="B377" s="186" t="s">
        <v>1047</v>
      </c>
      <c r="C377" s="187" t="s">
        <v>1048</v>
      </c>
      <c r="D377" s="187" t="s">
        <v>56</v>
      </c>
      <c r="E377" s="187" t="s">
        <v>1049</v>
      </c>
      <c r="F377" s="187" t="s">
        <v>335</v>
      </c>
      <c r="G377" s="188">
        <v>204.06</v>
      </c>
      <c r="H377" s="189">
        <v>14.48</v>
      </c>
      <c r="I377" s="189">
        <v>17.73</v>
      </c>
      <c r="J377" s="190">
        <v>3617.98</v>
      </c>
      <c r="K377" s="191">
        <v>2.7815871047246195E-3</v>
      </c>
      <c r="L377" s="174" t="str">
        <f t="shared" si="11"/>
        <v>I</v>
      </c>
    </row>
    <row r="378" spans="1:12" ht="25.5" x14ac:dyDescent="0.2">
      <c r="A378" s="172" t="str">
        <f t="shared" si="10"/>
        <v>F</v>
      </c>
      <c r="B378" s="186" t="s">
        <v>1050</v>
      </c>
      <c r="C378" s="187" t="s">
        <v>1051</v>
      </c>
      <c r="D378" s="187" t="s">
        <v>56</v>
      </c>
      <c r="E378" s="187" t="s">
        <v>1052</v>
      </c>
      <c r="F378" s="187" t="s">
        <v>335</v>
      </c>
      <c r="G378" s="188">
        <v>230.82</v>
      </c>
      <c r="H378" s="189">
        <v>22.21</v>
      </c>
      <c r="I378" s="189">
        <v>27.2</v>
      </c>
      <c r="J378" s="190">
        <v>6278.3</v>
      </c>
      <c r="K378" s="191">
        <v>4.8269029457300976E-3</v>
      </c>
      <c r="L378" s="174" t="str">
        <f t="shared" si="11"/>
        <v>I</v>
      </c>
    </row>
    <row r="379" spans="1:12" x14ac:dyDescent="0.2">
      <c r="A379" s="172" t="str">
        <f t="shared" si="10"/>
        <v>F</v>
      </c>
      <c r="B379" s="186" t="s">
        <v>1053</v>
      </c>
      <c r="C379" s="187" t="s">
        <v>1054</v>
      </c>
      <c r="D379" s="187" t="s">
        <v>56</v>
      </c>
      <c r="E379" s="187" t="s">
        <v>1055</v>
      </c>
      <c r="F379" s="187" t="s">
        <v>335</v>
      </c>
      <c r="G379" s="188">
        <v>52.8</v>
      </c>
      <c r="H379" s="189">
        <v>37.549999999999997</v>
      </c>
      <c r="I379" s="189">
        <v>45.98</v>
      </c>
      <c r="J379" s="190">
        <v>2427.7399999999998</v>
      </c>
      <c r="K379" s="191">
        <v>1.8665029319189566E-3</v>
      </c>
      <c r="L379" s="174" t="str">
        <f t="shared" si="11"/>
        <v>I</v>
      </c>
    </row>
    <row r="380" spans="1:12" x14ac:dyDescent="0.2">
      <c r="A380" s="172" t="str">
        <f t="shared" si="10"/>
        <v>F</v>
      </c>
      <c r="B380" s="186" t="s">
        <v>1056</v>
      </c>
      <c r="C380" s="187" t="s">
        <v>1057</v>
      </c>
      <c r="D380" s="187" t="s">
        <v>1</v>
      </c>
      <c r="E380" s="187" t="s">
        <v>1058</v>
      </c>
      <c r="F380" s="187" t="s">
        <v>335</v>
      </c>
      <c r="G380" s="188">
        <v>66.08</v>
      </c>
      <c r="H380" s="189">
        <v>148.36000000000001</v>
      </c>
      <c r="I380" s="189">
        <v>181.69</v>
      </c>
      <c r="J380" s="190">
        <v>12006.07</v>
      </c>
      <c r="K380" s="191">
        <v>9.2305456333150286E-3</v>
      </c>
      <c r="L380" s="174" t="str">
        <f t="shared" si="11"/>
        <v>I</v>
      </c>
    </row>
    <row r="381" spans="1:12" x14ac:dyDescent="0.2">
      <c r="A381" s="172" t="str">
        <f t="shared" si="10"/>
        <v>F</v>
      </c>
      <c r="B381" s="186" t="s">
        <v>1059</v>
      </c>
      <c r="C381" s="187" t="s">
        <v>1060</v>
      </c>
      <c r="D381" s="187" t="s">
        <v>56</v>
      </c>
      <c r="E381" s="187" t="s">
        <v>1061</v>
      </c>
      <c r="F381" s="187" t="s">
        <v>335</v>
      </c>
      <c r="G381" s="188">
        <v>1656.4</v>
      </c>
      <c r="H381" s="189">
        <v>2.64</v>
      </c>
      <c r="I381" s="189">
        <v>3.23</v>
      </c>
      <c r="J381" s="190">
        <v>5350.17</v>
      </c>
      <c r="K381" s="191">
        <v>4.1133350322789279E-3</v>
      </c>
      <c r="L381" s="174" t="str">
        <f t="shared" si="11"/>
        <v>I</v>
      </c>
    </row>
    <row r="382" spans="1:12" x14ac:dyDescent="0.2">
      <c r="A382" s="172" t="str">
        <f t="shared" si="10"/>
        <v>F</v>
      </c>
      <c r="B382" s="186" t="s">
        <v>1062</v>
      </c>
      <c r="C382" s="187" t="s">
        <v>1063</v>
      </c>
      <c r="D382" s="187" t="s">
        <v>56</v>
      </c>
      <c r="E382" s="187" t="s">
        <v>1064</v>
      </c>
      <c r="F382" s="187" t="s">
        <v>335</v>
      </c>
      <c r="G382" s="188">
        <v>2581.41</v>
      </c>
      <c r="H382" s="189">
        <v>3.49</v>
      </c>
      <c r="I382" s="189">
        <v>4.2699999999999996</v>
      </c>
      <c r="J382" s="190">
        <v>11022.62</v>
      </c>
      <c r="K382" s="191">
        <v>8.4744464182443472E-3</v>
      </c>
      <c r="L382" s="174" t="str">
        <f t="shared" si="11"/>
        <v>I</v>
      </c>
    </row>
    <row r="383" spans="1:12" x14ac:dyDescent="0.2">
      <c r="A383" s="172" t="str">
        <f t="shared" si="10"/>
        <v>F</v>
      </c>
      <c r="B383" s="186" t="s">
        <v>1065</v>
      </c>
      <c r="C383" s="187" t="s">
        <v>1066</v>
      </c>
      <c r="D383" s="187" t="s">
        <v>56</v>
      </c>
      <c r="E383" s="187" t="s">
        <v>1067</v>
      </c>
      <c r="F383" s="187" t="s">
        <v>335</v>
      </c>
      <c r="G383" s="188">
        <v>222.88</v>
      </c>
      <c r="H383" s="189">
        <v>4.96</v>
      </c>
      <c r="I383" s="189">
        <v>6.07</v>
      </c>
      <c r="J383" s="190">
        <v>1352.88</v>
      </c>
      <c r="K383" s="191">
        <v>1.0401255845084393E-3</v>
      </c>
      <c r="L383" s="174" t="str">
        <f t="shared" si="11"/>
        <v>I</v>
      </c>
    </row>
    <row r="384" spans="1:12" x14ac:dyDescent="0.2">
      <c r="A384" s="172" t="str">
        <f t="shared" si="10"/>
        <v>F</v>
      </c>
      <c r="B384" s="186" t="s">
        <v>1068</v>
      </c>
      <c r="C384" s="187" t="s">
        <v>1069</v>
      </c>
      <c r="D384" s="187" t="s">
        <v>56</v>
      </c>
      <c r="E384" s="187" t="s">
        <v>1070</v>
      </c>
      <c r="F384" s="187" t="s">
        <v>335</v>
      </c>
      <c r="G384" s="188">
        <v>1128.6400000000001</v>
      </c>
      <c r="H384" s="189">
        <v>18.7</v>
      </c>
      <c r="I384" s="189">
        <v>22.9</v>
      </c>
      <c r="J384" s="190">
        <v>25845.85</v>
      </c>
      <c r="K384" s="191">
        <v>1.9870890129477441E-2</v>
      </c>
      <c r="L384" s="174" t="str">
        <f t="shared" si="11"/>
        <v>I</v>
      </c>
    </row>
    <row r="385" spans="1:12" x14ac:dyDescent="0.2">
      <c r="A385" s="172" t="str">
        <f t="shared" si="10"/>
        <v>F</v>
      </c>
      <c r="B385" s="186" t="s">
        <v>1071</v>
      </c>
      <c r="C385" s="187" t="s">
        <v>1072</v>
      </c>
      <c r="D385" s="187" t="s">
        <v>56</v>
      </c>
      <c r="E385" s="187" t="s">
        <v>1073</v>
      </c>
      <c r="F385" s="187" t="s">
        <v>335</v>
      </c>
      <c r="G385" s="188">
        <v>246.5</v>
      </c>
      <c r="H385" s="189">
        <v>26.93</v>
      </c>
      <c r="I385" s="189">
        <v>32.979999999999997</v>
      </c>
      <c r="J385" s="190">
        <v>8129.57</v>
      </c>
      <c r="K385" s="191">
        <v>6.2502023446663942E-3</v>
      </c>
      <c r="L385" s="174" t="str">
        <f t="shared" si="11"/>
        <v>I</v>
      </c>
    </row>
    <row r="386" spans="1:12" x14ac:dyDescent="0.2">
      <c r="A386" s="172" t="str">
        <f t="shared" si="10"/>
        <v>F</v>
      </c>
      <c r="B386" s="186" t="s">
        <v>1074</v>
      </c>
      <c r="C386" s="187" t="s">
        <v>1075</v>
      </c>
      <c r="D386" s="187" t="s">
        <v>56</v>
      </c>
      <c r="E386" s="187" t="s">
        <v>1076</v>
      </c>
      <c r="F386" s="187" t="s">
        <v>335</v>
      </c>
      <c r="G386" s="188">
        <v>2110.0500000000002</v>
      </c>
      <c r="H386" s="189">
        <v>39.549999999999997</v>
      </c>
      <c r="I386" s="189">
        <v>48.43</v>
      </c>
      <c r="J386" s="190">
        <v>102189.72</v>
      </c>
      <c r="K386" s="191">
        <v>7.8565831593159594E-2</v>
      </c>
      <c r="L386" s="174" t="str">
        <f t="shared" si="11"/>
        <v>I</v>
      </c>
    </row>
    <row r="387" spans="1:12" x14ac:dyDescent="0.2">
      <c r="A387" s="172" t="str">
        <f t="shared" si="10"/>
        <v>F</v>
      </c>
      <c r="B387" s="186" t="s">
        <v>1077</v>
      </c>
      <c r="C387" s="187" t="s">
        <v>1078</v>
      </c>
      <c r="D387" s="187" t="s">
        <v>56</v>
      </c>
      <c r="E387" s="187" t="s">
        <v>1079</v>
      </c>
      <c r="F387" s="187" t="s">
        <v>335</v>
      </c>
      <c r="G387" s="188">
        <v>985.98</v>
      </c>
      <c r="H387" s="189">
        <v>53.59</v>
      </c>
      <c r="I387" s="189">
        <v>65.63</v>
      </c>
      <c r="J387" s="190">
        <v>64709.86</v>
      </c>
      <c r="K387" s="191">
        <v>4.9750444204925248E-2</v>
      </c>
      <c r="L387" s="174" t="str">
        <f t="shared" si="11"/>
        <v>I</v>
      </c>
    </row>
    <row r="388" spans="1:12" x14ac:dyDescent="0.2">
      <c r="A388" s="172" t="str">
        <f t="shared" si="10"/>
        <v>F</v>
      </c>
      <c r="B388" s="186" t="s">
        <v>1080</v>
      </c>
      <c r="C388" s="187" t="s">
        <v>1081</v>
      </c>
      <c r="D388" s="187" t="s">
        <v>56</v>
      </c>
      <c r="E388" s="187" t="s">
        <v>1082</v>
      </c>
      <c r="F388" s="187" t="s">
        <v>335</v>
      </c>
      <c r="G388" s="188">
        <v>9.41</v>
      </c>
      <c r="H388" s="189">
        <v>89.08</v>
      </c>
      <c r="I388" s="189">
        <v>109.09</v>
      </c>
      <c r="J388" s="190">
        <v>1026.53</v>
      </c>
      <c r="K388" s="191">
        <v>7.8922012023642019E-4</v>
      </c>
      <c r="L388" s="174" t="str">
        <f t="shared" si="11"/>
        <v>I</v>
      </c>
    </row>
    <row r="389" spans="1:12" x14ac:dyDescent="0.2">
      <c r="A389" s="172" t="str">
        <f t="shared" si="10"/>
        <v>F</v>
      </c>
      <c r="B389" s="186" t="s">
        <v>1083</v>
      </c>
      <c r="C389" s="187" t="s">
        <v>1084</v>
      </c>
      <c r="D389" s="187" t="s">
        <v>56</v>
      </c>
      <c r="E389" s="187" t="s">
        <v>1085</v>
      </c>
      <c r="F389" s="187" t="s">
        <v>335</v>
      </c>
      <c r="G389" s="188">
        <v>37.65</v>
      </c>
      <c r="H389" s="189">
        <v>145.94999999999999</v>
      </c>
      <c r="I389" s="189">
        <v>178.74</v>
      </c>
      <c r="J389" s="190">
        <v>6729.56</v>
      </c>
      <c r="K389" s="191">
        <v>5.1738421208714835E-3</v>
      </c>
      <c r="L389" s="174" t="str">
        <f t="shared" si="11"/>
        <v>I</v>
      </c>
    </row>
    <row r="390" spans="1:12" x14ac:dyDescent="0.2">
      <c r="A390" s="172" t="str">
        <f t="shared" si="10"/>
        <v>F</v>
      </c>
      <c r="B390" s="186" t="s">
        <v>1086</v>
      </c>
      <c r="C390" s="187"/>
      <c r="D390" s="187"/>
      <c r="E390" s="187" t="s">
        <v>1087</v>
      </c>
      <c r="F390" s="187"/>
      <c r="G390" s="188"/>
      <c r="H390" s="189"/>
      <c r="I390" s="189"/>
      <c r="J390" s="190">
        <v>6906.2</v>
      </c>
      <c r="K390" s="191">
        <v>5.3096470579298847E-3</v>
      </c>
      <c r="L390" s="174" t="str">
        <f t="shared" si="11"/>
        <v>T</v>
      </c>
    </row>
    <row r="391" spans="1:12" x14ac:dyDescent="0.2">
      <c r="A391" s="172" t="str">
        <f t="shared" si="10"/>
        <v>F</v>
      </c>
      <c r="B391" s="186" t="s">
        <v>1088</v>
      </c>
      <c r="C391" s="187" t="s">
        <v>1089</v>
      </c>
      <c r="D391" s="187" t="s">
        <v>56</v>
      </c>
      <c r="E391" s="187" t="s">
        <v>1090</v>
      </c>
      <c r="F391" s="187" t="s">
        <v>2</v>
      </c>
      <c r="G391" s="188">
        <v>115</v>
      </c>
      <c r="H391" s="189">
        <v>15.52</v>
      </c>
      <c r="I391" s="189">
        <v>19</v>
      </c>
      <c r="J391" s="190">
        <v>2185</v>
      </c>
      <c r="K391" s="191">
        <v>1.6798787787172104E-3</v>
      </c>
      <c r="L391" s="174" t="str">
        <f t="shared" si="11"/>
        <v>I</v>
      </c>
    </row>
    <row r="392" spans="1:12" ht="25.5" x14ac:dyDescent="0.2">
      <c r="A392" s="172" t="str">
        <f t="shared" si="10"/>
        <v>F</v>
      </c>
      <c r="B392" s="186" t="s">
        <v>1091</v>
      </c>
      <c r="C392" s="187" t="s">
        <v>1092</v>
      </c>
      <c r="D392" s="187" t="s">
        <v>0</v>
      </c>
      <c r="E392" s="187" t="s">
        <v>1093</v>
      </c>
      <c r="F392" s="187" t="s">
        <v>2</v>
      </c>
      <c r="G392" s="188">
        <v>110</v>
      </c>
      <c r="H392" s="189">
        <v>13.5</v>
      </c>
      <c r="I392" s="189">
        <v>16.53</v>
      </c>
      <c r="J392" s="190">
        <v>1818.3</v>
      </c>
      <c r="K392" s="191">
        <v>1.3979512967238004E-3</v>
      </c>
      <c r="L392" s="174" t="str">
        <f t="shared" si="11"/>
        <v>I</v>
      </c>
    </row>
    <row r="393" spans="1:12" x14ac:dyDescent="0.2">
      <c r="A393" s="172" t="str">
        <f t="shared" si="10"/>
        <v>F</v>
      </c>
      <c r="B393" s="186" t="s">
        <v>1094</v>
      </c>
      <c r="C393" s="187" t="s">
        <v>1095</v>
      </c>
      <c r="D393" s="187" t="s">
        <v>56</v>
      </c>
      <c r="E393" s="187" t="s">
        <v>1096</v>
      </c>
      <c r="F393" s="187" t="s">
        <v>533</v>
      </c>
      <c r="G393" s="188">
        <v>28</v>
      </c>
      <c r="H393" s="189">
        <v>25.76</v>
      </c>
      <c r="I393" s="189">
        <v>31.54</v>
      </c>
      <c r="J393" s="190">
        <v>883.12</v>
      </c>
      <c r="K393" s="191">
        <v>6.7896317943283424E-4</v>
      </c>
      <c r="L393" s="174" t="str">
        <f t="shared" si="11"/>
        <v>I</v>
      </c>
    </row>
    <row r="394" spans="1:12" x14ac:dyDescent="0.2">
      <c r="A394" s="172" t="str">
        <f t="shared" si="10"/>
        <v>F</v>
      </c>
      <c r="B394" s="186" t="s">
        <v>1097</v>
      </c>
      <c r="C394" s="187" t="s">
        <v>1098</v>
      </c>
      <c r="D394" s="187" t="s">
        <v>56</v>
      </c>
      <c r="E394" s="187" t="s">
        <v>1099</v>
      </c>
      <c r="F394" s="187" t="s">
        <v>533</v>
      </c>
      <c r="G394" s="188">
        <v>3</v>
      </c>
      <c r="H394" s="189">
        <v>36</v>
      </c>
      <c r="I394" s="189">
        <v>44.08</v>
      </c>
      <c r="J394" s="190">
        <v>132.24</v>
      </c>
      <c r="K394" s="191">
        <v>1.016691852162764E-4</v>
      </c>
      <c r="L394" s="174" t="str">
        <f t="shared" si="11"/>
        <v>I</v>
      </c>
    </row>
    <row r="395" spans="1:12" x14ac:dyDescent="0.2">
      <c r="A395" s="172" t="str">
        <f t="shared" si="10"/>
        <v>F</v>
      </c>
      <c r="B395" s="186" t="s">
        <v>1100</v>
      </c>
      <c r="C395" s="187" t="s">
        <v>1101</v>
      </c>
      <c r="D395" s="187" t="s">
        <v>56</v>
      </c>
      <c r="E395" s="187" t="s">
        <v>1102</v>
      </c>
      <c r="F395" s="187" t="s">
        <v>533</v>
      </c>
      <c r="G395" s="188">
        <v>58</v>
      </c>
      <c r="H395" s="189">
        <v>25.28</v>
      </c>
      <c r="I395" s="189">
        <v>30.96</v>
      </c>
      <c r="J395" s="190">
        <v>1795.68</v>
      </c>
      <c r="K395" s="191">
        <v>1.380560515042069E-3</v>
      </c>
      <c r="L395" s="174" t="str">
        <f t="shared" si="11"/>
        <v>I</v>
      </c>
    </row>
    <row r="396" spans="1:12" x14ac:dyDescent="0.2">
      <c r="A396" s="172" t="str">
        <f t="shared" si="10"/>
        <v>F</v>
      </c>
      <c r="B396" s="186" t="s">
        <v>1103</v>
      </c>
      <c r="C396" s="187" t="s">
        <v>1104</v>
      </c>
      <c r="D396" s="187" t="s">
        <v>56</v>
      </c>
      <c r="E396" s="187" t="s">
        <v>1105</v>
      </c>
      <c r="F396" s="187" t="s">
        <v>533</v>
      </c>
      <c r="G396" s="188">
        <v>2</v>
      </c>
      <c r="H396" s="189">
        <v>37.51</v>
      </c>
      <c r="I396" s="189">
        <v>45.93</v>
      </c>
      <c r="J396" s="190">
        <v>91.86</v>
      </c>
      <c r="K396" s="191">
        <v>7.0624102797694721E-5</v>
      </c>
      <c r="L396" s="174" t="str">
        <f t="shared" si="11"/>
        <v>I</v>
      </c>
    </row>
    <row r="397" spans="1:12" x14ac:dyDescent="0.2">
      <c r="A397" s="172" t="str">
        <f t="shared" ref="A397:A460" si="12">IF(B397&lt;&gt;0,"F","")</f>
        <v>F</v>
      </c>
      <c r="B397" s="186" t="s">
        <v>1106</v>
      </c>
      <c r="C397" s="187"/>
      <c r="D397" s="187"/>
      <c r="E397" s="187" t="s">
        <v>1107</v>
      </c>
      <c r="F397" s="187"/>
      <c r="G397" s="188"/>
      <c r="H397" s="189"/>
      <c r="I397" s="189"/>
      <c r="J397" s="190">
        <v>18365.04</v>
      </c>
      <c r="K397" s="191">
        <v>1.4119469549790719E-2</v>
      </c>
      <c r="L397" s="174" t="str">
        <f t="shared" ref="L397:L460" si="13">IF(I397=0,"T","I")</f>
        <v>T</v>
      </c>
    </row>
    <row r="398" spans="1:12" ht="25.5" x14ac:dyDescent="0.2">
      <c r="A398" s="172" t="str">
        <f t="shared" si="12"/>
        <v>F</v>
      </c>
      <c r="B398" s="186" t="s">
        <v>1108</v>
      </c>
      <c r="C398" s="187" t="s">
        <v>1109</v>
      </c>
      <c r="D398" s="187" t="s">
        <v>56</v>
      </c>
      <c r="E398" s="187" t="s">
        <v>1110</v>
      </c>
      <c r="F398" s="187" t="s">
        <v>2</v>
      </c>
      <c r="G398" s="188">
        <v>2</v>
      </c>
      <c r="H398" s="189">
        <v>639.02</v>
      </c>
      <c r="I398" s="189">
        <v>782.6</v>
      </c>
      <c r="J398" s="190">
        <v>1565.2</v>
      </c>
      <c r="K398" s="191">
        <v>1.2033621347588915E-3</v>
      </c>
      <c r="L398" s="174" t="str">
        <f t="shared" si="13"/>
        <v>I</v>
      </c>
    </row>
    <row r="399" spans="1:12" ht="25.5" x14ac:dyDescent="0.2">
      <c r="A399" s="172" t="str">
        <f t="shared" si="12"/>
        <v>F</v>
      </c>
      <c r="B399" s="186" t="s">
        <v>1111</v>
      </c>
      <c r="C399" s="187" t="s">
        <v>1112</v>
      </c>
      <c r="D399" s="187" t="s">
        <v>56</v>
      </c>
      <c r="E399" s="187" t="s">
        <v>1113</v>
      </c>
      <c r="F399" s="187" t="s">
        <v>2</v>
      </c>
      <c r="G399" s="188">
        <v>1</v>
      </c>
      <c r="H399" s="189">
        <v>948.1</v>
      </c>
      <c r="I399" s="189">
        <v>1161.1300000000001</v>
      </c>
      <c r="J399" s="190">
        <v>1161.1300000000001</v>
      </c>
      <c r="K399" s="191">
        <v>8.9270372829835913E-4</v>
      </c>
      <c r="L399" s="174" t="str">
        <f t="shared" si="13"/>
        <v>I</v>
      </c>
    </row>
    <row r="400" spans="1:12" ht="25.5" x14ac:dyDescent="0.2">
      <c r="A400" s="172" t="str">
        <f t="shared" si="12"/>
        <v>F</v>
      </c>
      <c r="B400" s="186" t="s">
        <v>1114</v>
      </c>
      <c r="C400" s="187" t="s">
        <v>1115</v>
      </c>
      <c r="D400" s="187" t="s">
        <v>56</v>
      </c>
      <c r="E400" s="187" t="s">
        <v>1116</v>
      </c>
      <c r="F400" s="187" t="s">
        <v>2</v>
      </c>
      <c r="G400" s="188">
        <v>2</v>
      </c>
      <c r="H400" s="189">
        <v>849.09</v>
      </c>
      <c r="I400" s="189">
        <v>1039.8800000000001</v>
      </c>
      <c r="J400" s="190">
        <v>2079.7600000000002</v>
      </c>
      <c r="K400" s="191">
        <v>1.598967820972497E-3</v>
      </c>
      <c r="L400" s="174" t="str">
        <f t="shared" si="13"/>
        <v>I</v>
      </c>
    </row>
    <row r="401" spans="1:12" ht="25.5" x14ac:dyDescent="0.2">
      <c r="A401" s="172" t="str">
        <f t="shared" si="12"/>
        <v>F</v>
      </c>
      <c r="B401" s="186" t="s">
        <v>1117</v>
      </c>
      <c r="C401" s="187" t="s">
        <v>1118</v>
      </c>
      <c r="D401" s="187" t="s">
        <v>56</v>
      </c>
      <c r="E401" s="187" t="s">
        <v>1119</v>
      </c>
      <c r="F401" s="187" t="s">
        <v>2</v>
      </c>
      <c r="G401" s="188">
        <v>1</v>
      </c>
      <c r="H401" s="189">
        <v>1425.55</v>
      </c>
      <c r="I401" s="189">
        <v>1745.87</v>
      </c>
      <c r="J401" s="190">
        <v>1745.87</v>
      </c>
      <c r="K401" s="191">
        <v>1.3422654294732339E-3</v>
      </c>
      <c r="L401" s="174" t="str">
        <f t="shared" si="13"/>
        <v>I</v>
      </c>
    </row>
    <row r="402" spans="1:12" x14ac:dyDescent="0.2">
      <c r="A402" s="172" t="str">
        <f t="shared" si="12"/>
        <v>F</v>
      </c>
      <c r="B402" s="186" t="s">
        <v>1120</v>
      </c>
      <c r="C402" s="187" t="s">
        <v>1121</v>
      </c>
      <c r="D402" s="187" t="s">
        <v>56</v>
      </c>
      <c r="E402" s="187" t="s">
        <v>1122</v>
      </c>
      <c r="F402" s="187" t="s">
        <v>2</v>
      </c>
      <c r="G402" s="188">
        <v>25</v>
      </c>
      <c r="H402" s="189">
        <v>126.52</v>
      </c>
      <c r="I402" s="189">
        <v>154.94</v>
      </c>
      <c r="J402" s="190">
        <v>3873.5</v>
      </c>
      <c r="K402" s="191">
        <v>2.978036818929572E-3</v>
      </c>
      <c r="L402" s="174" t="str">
        <f t="shared" si="13"/>
        <v>I</v>
      </c>
    </row>
    <row r="403" spans="1:12" x14ac:dyDescent="0.2">
      <c r="A403" s="172" t="str">
        <f t="shared" si="12"/>
        <v>F</v>
      </c>
      <c r="B403" s="186" t="s">
        <v>1123</v>
      </c>
      <c r="C403" s="187" t="s">
        <v>1124</v>
      </c>
      <c r="D403" s="187" t="s">
        <v>56</v>
      </c>
      <c r="E403" s="187" t="s">
        <v>1125</v>
      </c>
      <c r="F403" s="187" t="s">
        <v>2</v>
      </c>
      <c r="G403" s="188">
        <v>6</v>
      </c>
      <c r="H403" s="189">
        <v>170.85</v>
      </c>
      <c r="I403" s="189">
        <v>209.23</v>
      </c>
      <c r="J403" s="190">
        <v>1255.3800000000001</v>
      </c>
      <c r="K403" s="191">
        <v>9.6516531863890707E-4</v>
      </c>
      <c r="L403" s="174" t="str">
        <f t="shared" si="13"/>
        <v>I</v>
      </c>
    </row>
    <row r="404" spans="1:12" x14ac:dyDescent="0.2">
      <c r="A404" s="172" t="str">
        <f t="shared" si="12"/>
        <v>F</v>
      </c>
      <c r="B404" s="186" t="s">
        <v>1126</v>
      </c>
      <c r="C404" s="187" t="s">
        <v>1127</v>
      </c>
      <c r="D404" s="187" t="s">
        <v>56</v>
      </c>
      <c r="E404" s="187" t="s">
        <v>1128</v>
      </c>
      <c r="F404" s="187" t="s">
        <v>2</v>
      </c>
      <c r="G404" s="188">
        <v>1</v>
      </c>
      <c r="H404" s="189">
        <v>195.68</v>
      </c>
      <c r="I404" s="189">
        <v>239.64</v>
      </c>
      <c r="J404" s="190">
        <v>239.64</v>
      </c>
      <c r="K404" s="191">
        <v>1.8424080115871501E-4</v>
      </c>
      <c r="L404" s="174" t="str">
        <f t="shared" si="13"/>
        <v>I</v>
      </c>
    </row>
    <row r="405" spans="1:12" ht="25.5" x14ac:dyDescent="0.2">
      <c r="A405" s="172" t="str">
        <f t="shared" si="12"/>
        <v>F</v>
      </c>
      <c r="B405" s="186" t="s">
        <v>1129</v>
      </c>
      <c r="C405" s="187" t="s">
        <v>1130</v>
      </c>
      <c r="D405" s="187" t="s">
        <v>56</v>
      </c>
      <c r="E405" s="187" t="s">
        <v>1131</v>
      </c>
      <c r="F405" s="187" t="s">
        <v>2</v>
      </c>
      <c r="G405" s="188">
        <v>24</v>
      </c>
      <c r="H405" s="189">
        <v>81.02</v>
      </c>
      <c r="I405" s="189">
        <v>99.22</v>
      </c>
      <c r="J405" s="190">
        <v>2381.2800000000002</v>
      </c>
      <c r="K405" s="191">
        <v>1.8307834042030752E-3</v>
      </c>
      <c r="L405" s="174" t="str">
        <f t="shared" si="13"/>
        <v>I</v>
      </c>
    </row>
    <row r="406" spans="1:12" x14ac:dyDescent="0.2">
      <c r="A406" s="172" t="str">
        <f t="shared" si="12"/>
        <v>F</v>
      </c>
      <c r="B406" s="186" t="s">
        <v>1132</v>
      </c>
      <c r="C406" s="187" t="s">
        <v>1133</v>
      </c>
      <c r="D406" s="187" t="s">
        <v>56</v>
      </c>
      <c r="E406" s="187" t="s">
        <v>1134</v>
      </c>
      <c r="F406" s="187" t="s">
        <v>2</v>
      </c>
      <c r="G406" s="188">
        <v>13</v>
      </c>
      <c r="H406" s="189">
        <v>255.22</v>
      </c>
      <c r="I406" s="189">
        <v>312.56</v>
      </c>
      <c r="J406" s="190">
        <v>4063.28</v>
      </c>
      <c r="K406" s="191">
        <v>3.123944093357468E-3</v>
      </c>
      <c r="L406" s="174" t="str">
        <f t="shared" si="13"/>
        <v>I</v>
      </c>
    </row>
    <row r="407" spans="1:12" x14ac:dyDescent="0.2">
      <c r="A407" s="172" t="str">
        <f t="shared" si="12"/>
        <v>F</v>
      </c>
      <c r="B407" s="186" t="s">
        <v>1135</v>
      </c>
      <c r="C407" s="187"/>
      <c r="D407" s="187"/>
      <c r="E407" s="187" t="s">
        <v>1136</v>
      </c>
      <c r="F407" s="187"/>
      <c r="G407" s="188"/>
      <c r="H407" s="189"/>
      <c r="I407" s="189"/>
      <c r="J407" s="190">
        <v>6103.47</v>
      </c>
      <c r="K407" s="191">
        <v>4.6924895787355302E-3</v>
      </c>
      <c r="L407" s="174" t="str">
        <f t="shared" si="13"/>
        <v>T</v>
      </c>
    </row>
    <row r="408" spans="1:12" ht="38.25" x14ac:dyDescent="0.2">
      <c r="A408" s="172" t="str">
        <f t="shared" si="12"/>
        <v>F</v>
      </c>
      <c r="B408" s="186" t="s">
        <v>1137</v>
      </c>
      <c r="C408" s="187" t="s">
        <v>1138</v>
      </c>
      <c r="D408" s="187" t="s">
        <v>0</v>
      </c>
      <c r="E408" s="187" t="s">
        <v>1139</v>
      </c>
      <c r="F408" s="187" t="s">
        <v>2</v>
      </c>
      <c r="G408" s="188">
        <v>23</v>
      </c>
      <c r="H408" s="189">
        <v>200.4</v>
      </c>
      <c r="I408" s="189">
        <v>245.42</v>
      </c>
      <c r="J408" s="190">
        <v>5644.66</v>
      </c>
      <c r="K408" s="191">
        <v>4.3397457881345029E-3</v>
      </c>
      <c r="L408" s="174" t="str">
        <f t="shared" si="13"/>
        <v>I</v>
      </c>
    </row>
    <row r="409" spans="1:12" x14ac:dyDescent="0.2">
      <c r="A409" s="172" t="str">
        <f t="shared" si="12"/>
        <v>F</v>
      </c>
      <c r="B409" s="186" t="s">
        <v>1140</v>
      </c>
      <c r="C409" s="187" t="s">
        <v>1141</v>
      </c>
      <c r="D409" s="187" t="s">
        <v>56</v>
      </c>
      <c r="E409" s="187" t="s">
        <v>1142</v>
      </c>
      <c r="F409" s="187" t="s">
        <v>2</v>
      </c>
      <c r="G409" s="188">
        <v>11</v>
      </c>
      <c r="H409" s="189">
        <v>34.06</v>
      </c>
      <c r="I409" s="189">
        <v>41.71</v>
      </c>
      <c r="J409" s="190">
        <v>458.81</v>
      </c>
      <c r="K409" s="191">
        <v>3.5274379060102668E-4</v>
      </c>
      <c r="L409" s="174" t="str">
        <f t="shared" si="13"/>
        <v>I</v>
      </c>
    </row>
    <row r="410" spans="1:12" x14ac:dyDescent="0.2">
      <c r="A410" s="172" t="str">
        <f t="shared" si="12"/>
        <v>F</v>
      </c>
      <c r="B410" s="186" t="s">
        <v>1143</v>
      </c>
      <c r="C410" s="187"/>
      <c r="D410" s="187"/>
      <c r="E410" s="187" t="s">
        <v>839</v>
      </c>
      <c r="F410" s="187"/>
      <c r="G410" s="188"/>
      <c r="H410" s="189"/>
      <c r="I410" s="189"/>
      <c r="J410" s="190">
        <v>15011.63</v>
      </c>
      <c r="K410" s="191">
        <v>1.1541290009590224E-2</v>
      </c>
      <c r="L410" s="174" t="str">
        <f t="shared" si="13"/>
        <v>T</v>
      </c>
    </row>
    <row r="411" spans="1:12" ht="25.5" x14ac:dyDescent="0.2">
      <c r="A411" s="172" t="str">
        <f t="shared" si="12"/>
        <v>F</v>
      </c>
      <c r="B411" s="186" t="s">
        <v>1144</v>
      </c>
      <c r="C411" s="187" t="s">
        <v>1505</v>
      </c>
      <c r="D411" s="187" t="s">
        <v>1443</v>
      </c>
      <c r="E411" s="187" t="s">
        <v>1145</v>
      </c>
      <c r="F411" s="187" t="s">
        <v>2</v>
      </c>
      <c r="G411" s="188">
        <v>6</v>
      </c>
      <c r="H411" s="189">
        <v>744.52</v>
      </c>
      <c r="I411" s="189">
        <v>911.81</v>
      </c>
      <c r="J411" s="190">
        <v>5470.86</v>
      </c>
      <c r="K411" s="191">
        <v>4.2061243090768139E-3</v>
      </c>
      <c r="L411" s="174" t="str">
        <f t="shared" si="13"/>
        <v>I</v>
      </c>
    </row>
    <row r="412" spans="1:12" x14ac:dyDescent="0.2">
      <c r="A412" s="172" t="str">
        <f t="shared" si="12"/>
        <v>F</v>
      </c>
      <c r="B412" s="186" t="s">
        <v>1146</v>
      </c>
      <c r="C412" s="187" t="s">
        <v>1147</v>
      </c>
      <c r="D412" s="187" t="s">
        <v>56</v>
      </c>
      <c r="E412" s="187" t="s">
        <v>1148</v>
      </c>
      <c r="F412" s="187" t="s">
        <v>2</v>
      </c>
      <c r="G412" s="188">
        <v>52</v>
      </c>
      <c r="H412" s="189">
        <v>31.32</v>
      </c>
      <c r="I412" s="189">
        <v>38.35</v>
      </c>
      <c r="J412" s="190">
        <v>1994.2</v>
      </c>
      <c r="K412" s="191">
        <v>1.5331873045848336E-3</v>
      </c>
      <c r="L412" s="174" t="str">
        <f t="shared" si="13"/>
        <v>I</v>
      </c>
    </row>
    <row r="413" spans="1:12" ht="25.5" x14ac:dyDescent="0.2">
      <c r="A413" s="172" t="str">
        <f t="shared" si="12"/>
        <v>F</v>
      </c>
      <c r="B413" s="186" t="s">
        <v>1149</v>
      </c>
      <c r="C413" s="187" t="s">
        <v>1150</v>
      </c>
      <c r="D413" s="187" t="s">
        <v>0</v>
      </c>
      <c r="E413" s="187" t="s">
        <v>1151</v>
      </c>
      <c r="F413" s="187" t="s">
        <v>2</v>
      </c>
      <c r="G413" s="188">
        <v>51</v>
      </c>
      <c r="H413" s="189">
        <v>42.73</v>
      </c>
      <c r="I413" s="189">
        <v>52.33</v>
      </c>
      <c r="J413" s="190">
        <v>2668.83</v>
      </c>
      <c r="K413" s="191">
        <v>2.0518585267752187E-3</v>
      </c>
      <c r="L413" s="174" t="str">
        <f t="shared" si="13"/>
        <v>I</v>
      </c>
    </row>
    <row r="414" spans="1:12" ht="25.5" x14ac:dyDescent="0.2">
      <c r="A414" s="172" t="str">
        <f t="shared" si="12"/>
        <v>F</v>
      </c>
      <c r="B414" s="186" t="s">
        <v>1152</v>
      </c>
      <c r="C414" s="187" t="s">
        <v>1153</v>
      </c>
      <c r="D414" s="187" t="s">
        <v>1</v>
      </c>
      <c r="E414" s="187" t="s">
        <v>1154</v>
      </c>
      <c r="F414" s="187" t="s">
        <v>2</v>
      </c>
      <c r="G414" s="188">
        <v>14</v>
      </c>
      <c r="H414" s="189">
        <v>284.49</v>
      </c>
      <c r="I414" s="189">
        <v>348.41</v>
      </c>
      <c r="J414" s="190">
        <v>4877.74</v>
      </c>
      <c r="K414" s="191">
        <v>3.7501198691533575E-3</v>
      </c>
      <c r="L414" s="174" t="str">
        <f t="shared" si="13"/>
        <v>I</v>
      </c>
    </row>
    <row r="415" spans="1:12" hidden="1" x14ac:dyDescent="0.2">
      <c r="A415" s="172" t="str">
        <f t="shared" si="12"/>
        <v/>
      </c>
      <c r="B415" s="186"/>
      <c r="C415" s="187"/>
      <c r="D415" s="187"/>
      <c r="E415" s="187"/>
      <c r="F415" s="187"/>
      <c r="G415" s="188"/>
      <c r="H415" s="189"/>
      <c r="I415" s="189"/>
      <c r="J415" s="190"/>
      <c r="K415" s="191"/>
      <c r="L415" s="174" t="str">
        <f t="shared" si="13"/>
        <v>T</v>
      </c>
    </row>
    <row r="416" spans="1:12" hidden="1" x14ac:dyDescent="0.2">
      <c r="A416" s="172" t="str">
        <f t="shared" si="12"/>
        <v/>
      </c>
      <c r="B416" s="186"/>
      <c r="C416" s="187"/>
      <c r="D416" s="187"/>
      <c r="E416" s="187"/>
      <c r="F416" s="187"/>
      <c r="G416" s="188"/>
      <c r="H416" s="189"/>
      <c r="I416" s="189"/>
      <c r="J416" s="190"/>
      <c r="K416" s="191"/>
      <c r="L416" s="174" t="str">
        <f t="shared" si="13"/>
        <v>T</v>
      </c>
    </row>
    <row r="417" spans="1:12" hidden="1" x14ac:dyDescent="0.2">
      <c r="A417" s="172" t="str">
        <f t="shared" si="12"/>
        <v/>
      </c>
      <c r="B417" s="186"/>
      <c r="C417" s="187"/>
      <c r="D417" s="187"/>
      <c r="E417" s="187"/>
      <c r="F417" s="187"/>
      <c r="G417" s="188"/>
      <c r="H417" s="189"/>
      <c r="I417" s="189"/>
      <c r="J417" s="190"/>
      <c r="K417" s="191"/>
      <c r="L417" s="174" t="str">
        <f t="shared" si="13"/>
        <v>T</v>
      </c>
    </row>
    <row r="418" spans="1:12" hidden="1" x14ac:dyDescent="0.2">
      <c r="A418" s="172" t="str">
        <f t="shared" si="12"/>
        <v/>
      </c>
      <c r="B418" s="186"/>
      <c r="C418" s="187"/>
      <c r="D418" s="187"/>
      <c r="E418" s="187"/>
      <c r="F418" s="187"/>
      <c r="G418" s="188"/>
      <c r="H418" s="189"/>
      <c r="I418" s="189"/>
      <c r="J418" s="190"/>
      <c r="K418" s="191"/>
      <c r="L418" s="174" t="str">
        <f t="shared" si="13"/>
        <v>T</v>
      </c>
    </row>
    <row r="419" spans="1:12" hidden="1" x14ac:dyDescent="0.2">
      <c r="A419" s="172" t="str">
        <f t="shared" si="12"/>
        <v/>
      </c>
      <c r="B419" s="186"/>
      <c r="C419" s="187"/>
      <c r="D419" s="187"/>
      <c r="E419" s="187"/>
      <c r="F419" s="187"/>
      <c r="G419" s="188"/>
      <c r="H419" s="189"/>
      <c r="I419" s="189"/>
      <c r="J419" s="190"/>
      <c r="K419" s="191"/>
      <c r="L419" s="174" t="str">
        <f t="shared" si="13"/>
        <v>T</v>
      </c>
    </row>
    <row r="420" spans="1:12" hidden="1" x14ac:dyDescent="0.2">
      <c r="A420" s="172" t="str">
        <f t="shared" si="12"/>
        <v/>
      </c>
      <c r="B420" s="186"/>
      <c r="C420" s="187"/>
      <c r="D420" s="187"/>
      <c r="E420" s="187"/>
      <c r="F420" s="187"/>
      <c r="G420" s="188"/>
      <c r="H420" s="189"/>
      <c r="I420" s="189"/>
      <c r="J420" s="190"/>
      <c r="K420" s="191"/>
      <c r="L420" s="174" t="str">
        <f t="shared" si="13"/>
        <v>T</v>
      </c>
    </row>
    <row r="421" spans="1:12" hidden="1" x14ac:dyDescent="0.2">
      <c r="A421" s="172" t="str">
        <f t="shared" si="12"/>
        <v/>
      </c>
      <c r="B421" s="186"/>
      <c r="C421" s="187"/>
      <c r="D421" s="187"/>
      <c r="E421" s="187"/>
      <c r="F421" s="187"/>
      <c r="G421" s="188"/>
      <c r="H421" s="189"/>
      <c r="I421" s="189"/>
      <c r="J421" s="190"/>
      <c r="K421" s="191"/>
      <c r="L421" s="174" t="str">
        <f t="shared" si="13"/>
        <v>T</v>
      </c>
    </row>
    <row r="422" spans="1:12" hidden="1" x14ac:dyDescent="0.2">
      <c r="A422" s="172" t="str">
        <f t="shared" si="12"/>
        <v/>
      </c>
      <c r="B422" s="186"/>
      <c r="C422" s="187"/>
      <c r="D422" s="187"/>
      <c r="E422" s="187"/>
      <c r="F422" s="187"/>
      <c r="G422" s="188"/>
      <c r="H422" s="189"/>
      <c r="I422" s="189"/>
      <c r="J422" s="190"/>
      <c r="K422" s="191"/>
      <c r="L422" s="174" t="str">
        <f t="shared" si="13"/>
        <v>T</v>
      </c>
    </row>
    <row r="423" spans="1:12" hidden="1" x14ac:dyDescent="0.2">
      <c r="A423" s="172" t="str">
        <f t="shared" si="12"/>
        <v/>
      </c>
      <c r="B423" s="186"/>
      <c r="C423" s="187"/>
      <c r="D423" s="187"/>
      <c r="E423" s="187"/>
      <c r="F423" s="187"/>
      <c r="G423" s="188"/>
      <c r="H423" s="189"/>
      <c r="I423" s="189"/>
      <c r="J423" s="190"/>
      <c r="K423" s="191"/>
      <c r="L423" s="174" t="str">
        <f t="shared" si="13"/>
        <v>T</v>
      </c>
    </row>
    <row r="424" spans="1:12" hidden="1" x14ac:dyDescent="0.2">
      <c r="A424" s="172" t="str">
        <f t="shared" si="12"/>
        <v/>
      </c>
      <c r="B424" s="186"/>
      <c r="C424" s="187"/>
      <c r="D424" s="187"/>
      <c r="E424" s="187"/>
      <c r="F424" s="187"/>
      <c r="G424" s="188"/>
      <c r="H424" s="189"/>
      <c r="I424" s="189"/>
      <c r="J424" s="190"/>
      <c r="K424" s="191"/>
      <c r="L424" s="174" t="str">
        <f t="shared" si="13"/>
        <v>T</v>
      </c>
    </row>
    <row r="425" spans="1:12" hidden="1" x14ac:dyDescent="0.2">
      <c r="A425" s="172" t="str">
        <f t="shared" si="12"/>
        <v/>
      </c>
      <c r="B425" s="186"/>
      <c r="C425" s="187"/>
      <c r="D425" s="187"/>
      <c r="E425" s="187"/>
      <c r="F425" s="187"/>
      <c r="G425" s="188"/>
      <c r="H425" s="189"/>
      <c r="I425" s="189"/>
      <c r="J425" s="190"/>
      <c r="K425" s="191"/>
      <c r="L425" s="174" t="str">
        <f t="shared" si="13"/>
        <v>T</v>
      </c>
    </row>
    <row r="426" spans="1:12" hidden="1" x14ac:dyDescent="0.2">
      <c r="A426" s="172" t="str">
        <f t="shared" si="12"/>
        <v/>
      </c>
      <c r="B426" s="186"/>
      <c r="C426" s="187"/>
      <c r="D426" s="187"/>
      <c r="E426" s="187"/>
      <c r="F426" s="187"/>
      <c r="G426" s="188"/>
      <c r="H426" s="189"/>
      <c r="I426" s="189"/>
      <c r="J426" s="190"/>
      <c r="K426" s="191"/>
      <c r="L426" s="174" t="str">
        <f t="shared" si="13"/>
        <v>T</v>
      </c>
    </row>
    <row r="427" spans="1:12" hidden="1" x14ac:dyDescent="0.2">
      <c r="A427" s="172" t="str">
        <f t="shared" si="12"/>
        <v/>
      </c>
      <c r="B427" s="186"/>
      <c r="C427" s="187"/>
      <c r="D427" s="187"/>
      <c r="E427" s="187"/>
      <c r="F427" s="187"/>
      <c r="G427" s="188"/>
      <c r="H427" s="189"/>
      <c r="I427" s="189"/>
      <c r="J427" s="190"/>
      <c r="K427" s="191"/>
      <c r="L427" s="174" t="str">
        <f t="shared" si="13"/>
        <v>T</v>
      </c>
    </row>
    <row r="428" spans="1:12" hidden="1" x14ac:dyDescent="0.2">
      <c r="A428" s="172" t="str">
        <f t="shared" si="12"/>
        <v/>
      </c>
      <c r="B428" s="186"/>
      <c r="C428" s="187"/>
      <c r="D428" s="187"/>
      <c r="E428" s="187"/>
      <c r="F428" s="187"/>
      <c r="G428" s="188"/>
      <c r="H428" s="189"/>
      <c r="I428" s="189"/>
      <c r="J428" s="190"/>
      <c r="K428" s="191"/>
      <c r="L428" s="174" t="str">
        <f t="shared" si="13"/>
        <v>T</v>
      </c>
    </row>
    <row r="429" spans="1:12" hidden="1" x14ac:dyDescent="0.2">
      <c r="A429" s="172" t="str">
        <f t="shared" si="12"/>
        <v/>
      </c>
      <c r="B429" s="186"/>
      <c r="C429" s="187"/>
      <c r="D429" s="187"/>
      <c r="E429" s="187"/>
      <c r="F429" s="187"/>
      <c r="G429" s="188"/>
      <c r="H429" s="189"/>
      <c r="I429" s="189"/>
      <c r="J429" s="190"/>
      <c r="K429" s="191"/>
      <c r="L429" s="174" t="str">
        <f t="shared" si="13"/>
        <v>T</v>
      </c>
    </row>
    <row r="430" spans="1:12" hidden="1" x14ac:dyDescent="0.2">
      <c r="A430" s="172" t="str">
        <f t="shared" si="12"/>
        <v/>
      </c>
      <c r="B430" s="186"/>
      <c r="C430" s="187"/>
      <c r="D430" s="187"/>
      <c r="E430" s="187"/>
      <c r="F430" s="187"/>
      <c r="G430" s="188"/>
      <c r="H430" s="189"/>
      <c r="I430" s="189"/>
      <c r="J430" s="190"/>
      <c r="K430" s="191"/>
      <c r="L430" s="174" t="str">
        <f t="shared" si="13"/>
        <v>T</v>
      </c>
    </row>
    <row r="431" spans="1:12" hidden="1" x14ac:dyDescent="0.2">
      <c r="A431" s="172" t="str">
        <f t="shared" si="12"/>
        <v/>
      </c>
      <c r="B431" s="186"/>
      <c r="C431" s="187"/>
      <c r="D431" s="187"/>
      <c r="E431" s="187"/>
      <c r="F431" s="187"/>
      <c r="G431" s="188"/>
      <c r="H431" s="189"/>
      <c r="I431" s="189"/>
      <c r="J431" s="190"/>
      <c r="K431" s="191"/>
      <c r="L431" s="174" t="str">
        <f t="shared" si="13"/>
        <v>T</v>
      </c>
    </row>
    <row r="432" spans="1:12" hidden="1" x14ac:dyDescent="0.2">
      <c r="A432" s="172" t="str">
        <f t="shared" si="12"/>
        <v/>
      </c>
      <c r="B432" s="186"/>
      <c r="C432" s="187"/>
      <c r="D432" s="187"/>
      <c r="E432" s="187"/>
      <c r="F432" s="187"/>
      <c r="G432" s="188"/>
      <c r="H432" s="189"/>
      <c r="I432" s="189"/>
      <c r="J432" s="190"/>
      <c r="K432" s="191"/>
      <c r="L432" s="174" t="str">
        <f t="shared" si="13"/>
        <v>T</v>
      </c>
    </row>
    <row r="433" spans="1:12" hidden="1" x14ac:dyDescent="0.2">
      <c r="A433" s="172" t="str">
        <f t="shared" si="12"/>
        <v/>
      </c>
      <c r="B433" s="186"/>
      <c r="C433" s="187"/>
      <c r="D433" s="187"/>
      <c r="E433" s="187"/>
      <c r="F433" s="187"/>
      <c r="G433" s="188"/>
      <c r="H433" s="189"/>
      <c r="I433" s="189"/>
      <c r="J433" s="190"/>
      <c r="K433" s="191"/>
      <c r="L433" s="174" t="str">
        <f t="shared" si="13"/>
        <v>T</v>
      </c>
    </row>
    <row r="434" spans="1:12" hidden="1" x14ac:dyDescent="0.2">
      <c r="A434" s="172" t="str">
        <f t="shared" si="12"/>
        <v/>
      </c>
      <c r="B434" s="186"/>
      <c r="C434" s="187"/>
      <c r="D434" s="187"/>
      <c r="E434" s="187"/>
      <c r="F434" s="187"/>
      <c r="G434" s="188"/>
      <c r="H434" s="189"/>
      <c r="I434" s="189"/>
      <c r="J434" s="190"/>
      <c r="K434" s="191"/>
      <c r="L434" s="174" t="str">
        <f t="shared" si="13"/>
        <v>T</v>
      </c>
    </row>
    <row r="435" spans="1:12" hidden="1" x14ac:dyDescent="0.2">
      <c r="A435" s="172" t="str">
        <f t="shared" si="12"/>
        <v/>
      </c>
      <c r="B435" s="186"/>
      <c r="C435" s="187"/>
      <c r="D435" s="187"/>
      <c r="E435" s="187"/>
      <c r="F435" s="187"/>
      <c r="G435" s="188"/>
      <c r="H435" s="189"/>
      <c r="I435" s="189"/>
      <c r="J435" s="190"/>
      <c r="K435" s="191"/>
      <c r="L435" s="174" t="str">
        <f t="shared" si="13"/>
        <v>T</v>
      </c>
    </row>
    <row r="436" spans="1:12" hidden="1" x14ac:dyDescent="0.2">
      <c r="A436" s="172" t="str">
        <f t="shared" si="12"/>
        <v/>
      </c>
      <c r="B436" s="186"/>
      <c r="C436" s="187"/>
      <c r="D436" s="187"/>
      <c r="E436" s="187"/>
      <c r="F436" s="187"/>
      <c r="G436" s="188"/>
      <c r="H436" s="189"/>
      <c r="I436" s="189"/>
      <c r="J436" s="190"/>
      <c r="K436" s="191"/>
      <c r="L436" s="174" t="str">
        <f t="shared" si="13"/>
        <v>T</v>
      </c>
    </row>
    <row r="437" spans="1:12" hidden="1" x14ac:dyDescent="0.2">
      <c r="A437" s="172" t="str">
        <f t="shared" si="12"/>
        <v/>
      </c>
      <c r="B437" s="186"/>
      <c r="C437" s="187"/>
      <c r="D437" s="187"/>
      <c r="E437" s="187"/>
      <c r="F437" s="187"/>
      <c r="G437" s="188"/>
      <c r="H437" s="189"/>
      <c r="I437" s="189"/>
      <c r="J437" s="190"/>
      <c r="K437" s="191"/>
      <c r="L437" s="174" t="str">
        <f t="shared" si="13"/>
        <v>T</v>
      </c>
    </row>
    <row r="438" spans="1:12" hidden="1" x14ac:dyDescent="0.2">
      <c r="A438" s="172" t="str">
        <f t="shared" si="12"/>
        <v/>
      </c>
      <c r="B438" s="186"/>
      <c r="C438" s="187"/>
      <c r="D438" s="187"/>
      <c r="E438" s="187"/>
      <c r="F438" s="187"/>
      <c r="G438" s="188"/>
      <c r="H438" s="189"/>
      <c r="I438" s="189"/>
      <c r="J438" s="190"/>
      <c r="K438" s="191"/>
      <c r="L438" s="174" t="str">
        <f t="shared" si="13"/>
        <v>T</v>
      </c>
    </row>
    <row r="439" spans="1:12" hidden="1" x14ac:dyDescent="0.2">
      <c r="A439" s="172" t="str">
        <f t="shared" si="12"/>
        <v/>
      </c>
      <c r="B439" s="186"/>
      <c r="C439" s="187"/>
      <c r="D439" s="187"/>
      <c r="E439" s="187"/>
      <c r="F439" s="187"/>
      <c r="G439" s="188"/>
      <c r="H439" s="189"/>
      <c r="I439" s="189"/>
      <c r="J439" s="190"/>
      <c r="K439" s="191"/>
      <c r="L439" s="174" t="str">
        <f t="shared" si="13"/>
        <v>T</v>
      </c>
    </row>
    <row r="440" spans="1:12" hidden="1" x14ac:dyDescent="0.2">
      <c r="A440" s="172" t="str">
        <f t="shared" si="12"/>
        <v/>
      </c>
      <c r="B440" s="186"/>
      <c r="C440" s="187"/>
      <c r="D440" s="187"/>
      <c r="E440" s="187"/>
      <c r="F440" s="187"/>
      <c r="G440" s="188"/>
      <c r="H440" s="189"/>
      <c r="I440" s="189"/>
      <c r="J440" s="190"/>
      <c r="K440" s="191"/>
      <c r="L440" s="174" t="str">
        <f t="shared" si="13"/>
        <v>T</v>
      </c>
    </row>
    <row r="441" spans="1:12" hidden="1" x14ac:dyDescent="0.2">
      <c r="A441" s="172" t="str">
        <f t="shared" si="12"/>
        <v/>
      </c>
      <c r="B441" s="186"/>
      <c r="C441" s="187"/>
      <c r="D441" s="187"/>
      <c r="E441" s="187"/>
      <c r="F441" s="187"/>
      <c r="G441" s="188"/>
      <c r="H441" s="189"/>
      <c r="I441" s="189"/>
      <c r="J441" s="190"/>
      <c r="K441" s="191"/>
      <c r="L441" s="174" t="str">
        <f t="shared" si="13"/>
        <v>T</v>
      </c>
    </row>
    <row r="442" spans="1:12" hidden="1" x14ac:dyDescent="0.2">
      <c r="A442" s="172" t="str">
        <f t="shared" si="12"/>
        <v/>
      </c>
      <c r="B442" s="186"/>
      <c r="C442" s="187"/>
      <c r="D442" s="187"/>
      <c r="E442" s="187"/>
      <c r="F442" s="187"/>
      <c r="G442" s="188"/>
      <c r="H442" s="189"/>
      <c r="I442" s="189"/>
      <c r="J442" s="190"/>
      <c r="K442" s="191"/>
      <c r="L442" s="174" t="str">
        <f t="shared" si="13"/>
        <v>T</v>
      </c>
    </row>
    <row r="443" spans="1:12" hidden="1" x14ac:dyDescent="0.2">
      <c r="A443" s="172" t="str">
        <f t="shared" si="12"/>
        <v/>
      </c>
      <c r="B443" s="186"/>
      <c r="C443" s="187"/>
      <c r="D443" s="187"/>
      <c r="E443" s="187"/>
      <c r="F443" s="187"/>
      <c r="G443" s="188"/>
      <c r="H443" s="189"/>
      <c r="I443" s="189"/>
      <c r="J443" s="190"/>
      <c r="K443" s="191"/>
      <c r="L443" s="174" t="str">
        <f t="shared" si="13"/>
        <v>T</v>
      </c>
    </row>
    <row r="444" spans="1:12" hidden="1" x14ac:dyDescent="0.2">
      <c r="A444" s="172" t="str">
        <f t="shared" si="12"/>
        <v/>
      </c>
      <c r="B444" s="186"/>
      <c r="C444" s="187"/>
      <c r="D444" s="187"/>
      <c r="E444" s="187"/>
      <c r="F444" s="187"/>
      <c r="G444" s="188"/>
      <c r="H444" s="189"/>
      <c r="I444" s="189"/>
      <c r="J444" s="190"/>
      <c r="K444" s="191"/>
      <c r="L444" s="174" t="str">
        <f t="shared" si="13"/>
        <v>T</v>
      </c>
    </row>
    <row r="445" spans="1:12" hidden="1" x14ac:dyDescent="0.2">
      <c r="A445" s="172" t="str">
        <f t="shared" si="12"/>
        <v/>
      </c>
      <c r="B445" s="186"/>
      <c r="C445" s="187"/>
      <c r="D445" s="187"/>
      <c r="E445" s="187"/>
      <c r="F445" s="187"/>
      <c r="G445" s="188"/>
      <c r="H445" s="189"/>
      <c r="I445" s="189"/>
      <c r="J445" s="190"/>
      <c r="K445" s="191"/>
      <c r="L445" s="174" t="str">
        <f t="shared" si="13"/>
        <v>T</v>
      </c>
    </row>
    <row r="446" spans="1:12" hidden="1" x14ac:dyDescent="0.2">
      <c r="A446" s="172" t="str">
        <f t="shared" si="12"/>
        <v/>
      </c>
      <c r="B446" s="186"/>
      <c r="C446" s="187"/>
      <c r="D446" s="187"/>
      <c r="E446" s="187"/>
      <c r="F446" s="187"/>
      <c r="G446" s="188"/>
      <c r="H446" s="189"/>
      <c r="I446" s="189"/>
      <c r="J446" s="190"/>
      <c r="K446" s="191"/>
      <c r="L446" s="174" t="str">
        <f t="shared" si="13"/>
        <v>T</v>
      </c>
    </row>
    <row r="447" spans="1:12" hidden="1" x14ac:dyDescent="0.2">
      <c r="A447" s="172" t="str">
        <f t="shared" si="12"/>
        <v/>
      </c>
      <c r="B447" s="186"/>
      <c r="C447" s="187"/>
      <c r="D447" s="187"/>
      <c r="E447" s="187"/>
      <c r="F447" s="187"/>
      <c r="G447" s="188"/>
      <c r="H447" s="189"/>
      <c r="I447" s="189"/>
      <c r="J447" s="190"/>
      <c r="K447" s="191"/>
      <c r="L447" s="174" t="str">
        <f t="shared" si="13"/>
        <v>T</v>
      </c>
    </row>
    <row r="448" spans="1:12" hidden="1" x14ac:dyDescent="0.2">
      <c r="A448" s="172" t="str">
        <f t="shared" si="12"/>
        <v/>
      </c>
      <c r="B448" s="186"/>
      <c r="C448" s="187"/>
      <c r="D448" s="187"/>
      <c r="E448" s="187"/>
      <c r="F448" s="187"/>
      <c r="G448" s="188"/>
      <c r="H448" s="189"/>
      <c r="I448" s="189"/>
      <c r="J448" s="190"/>
      <c r="K448" s="191"/>
      <c r="L448" s="174" t="str">
        <f t="shared" si="13"/>
        <v>T</v>
      </c>
    </row>
    <row r="449" spans="1:12" hidden="1" x14ac:dyDescent="0.2">
      <c r="A449" s="172" t="str">
        <f t="shared" si="12"/>
        <v/>
      </c>
      <c r="B449" s="186"/>
      <c r="C449" s="187"/>
      <c r="D449" s="187"/>
      <c r="E449" s="187"/>
      <c r="F449" s="187"/>
      <c r="G449" s="188"/>
      <c r="H449" s="189"/>
      <c r="I449" s="189"/>
      <c r="J449" s="190"/>
      <c r="K449" s="191"/>
      <c r="L449" s="174" t="str">
        <f t="shared" si="13"/>
        <v>T</v>
      </c>
    </row>
    <row r="450" spans="1:12" hidden="1" x14ac:dyDescent="0.2">
      <c r="A450" s="172" t="str">
        <f t="shared" si="12"/>
        <v/>
      </c>
      <c r="B450" s="186"/>
      <c r="C450" s="187"/>
      <c r="D450" s="187"/>
      <c r="E450" s="187"/>
      <c r="F450" s="187"/>
      <c r="G450" s="188"/>
      <c r="H450" s="189"/>
      <c r="I450" s="189"/>
      <c r="J450" s="190"/>
      <c r="K450" s="191"/>
      <c r="L450" s="174" t="str">
        <f t="shared" si="13"/>
        <v>T</v>
      </c>
    </row>
    <row r="451" spans="1:12" hidden="1" x14ac:dyDescent="0.2">
      <c r="A451" s="172" t="str">
        <f t="shared" si="12"/>
        <v/>
      </c>
      <c r="B451" s="186"/>
      <c r="C451" s="187"/>
      <c r="D451" s="187"/>
      <c r="E451" s="187"/>
      <c r="F451" s="187"/>
      <c r="G451" s="188"/>
      <c r="H451" s="189"/>
      <c r="I451" s="189"/>
      <c r="J451" s="190"/>
      <c r="K451" s="191"/>
      <c r="L451" s="174" t="str">
        <f t="shared" si="13"/>
        <v>T</v>
      </c>
    </row>
    <row r="452" spans="1:12" hidden="1" x14ac:dyDescent="0.2">
      <c r="A452" s="172" t="str">
        <f t="shared" si="12"/>
        <v/>
      </c>
      <c r="B452" s="186"/>
      <c r="C452" s="187"/>
      <c r="D452" s="187"/>
      <c r="E452" s="187"/>
      <c r="F452" s="187"/>
      <c r="G452" s="188"/>
      <c r="H452" s="189"/>
      <c r="I452" s="189"/>
      <c r="J452" s="190"/>
      <c r="K452" s="191"/>
      <c r="L452" s="174" t="str">
        <f t="shared" si="13"/>
        <v>T</v>
      </c>
    </row>
    <row r="453" spans="1:12" hidden="1" x14ac:dyDescent="0.2">
      <c r="A453" s="172" t="str">
        <f t="shared" si="12"/>
        <v/>
      </c>
      <c r="B453" s="186"/>
      <c r="C453" s="187"/>
      <c r="D453" s="187"/>
      <c r="E453" s="187"/>
      <c r="F453" s="187"/>
      <c r="G453" s="188"/>
      <c r="H453" s="189"/>
      <c r="I453" s="189"/>
      <c r="J453" s="190"/>
      <c r="K453" s="191"/>
      <c r="L453" s="174" t="str">
        <f t="shared" si="13"/>
        <v>T</v>
      </c>
    </row>
    <row r="454" spans="1:12" hidden="1" x14ac:dyDescent="0.2">
      <c r="A454" s="172" t="str">
        <f t="shared" si="12"/>
        <v/>
      </c>
      <c r="B454" s="186"/>
      <c r="C454" s="187"/>
      <c r="D454" s="187"/>
      <c r="E454" s="187"/>
      <c r="F454" s="187"/>
      <c r="G454" s="188"/>
      <c r="H454" s="189"/>
      <c r="I454" s="189"/>
      <c r="J454" s="190"/>
      <c r="K454" s="191"/>
      <c r="L454" s="174" t="str">
        <f t="shared" si="13"/>
        <v>T</v>
      </c>
    </row>
    <row r="455" spans="1:12" hidden="1" x14ac:dyDescent="0.2">
      <c r="A455" s="172" t="str">
        <f t="shared" si="12"/>
        <v/>
      </c>
      <c r="B455" s="186"/>
      <c r="C455" s="187"/>
      <c r="D455" s="187"/>
      <c r="E455" s="187"/>
      <c r="F455" s="187"/>
      <c r="G455" s="188"/>
      <c r="H455" s="189"/>
      <c r="I455" s="189"/>
      <c r="J455" s="190"/>
      <c r="K455" s="191"/>
      <c r="L455" s="174" t="str">
        <f t="shared" si="13"/>
        <v>T</v>
      </c>
    </row>
    <row r="456" spans="1:12" hidden="1" x14ac:dyDescent="0.2">
      <c r="A456" s="172" t="str">
        <f t="shared" si="12"/>
        <v/>
      </c>
      <c r="B456" s="186"/>
      <c r="C456" s="187"/>
      <c r="D456" s="187"/>
      <c r="E456" s="187"/>
      <c r="F456" s="187"/>
      <c r="G456" s="188"/>
      <c r="H456" s="189"/>
      <c r="I456" s="189"/>
      <c r="J456" s="190"/>
      <c r="K456" s="191"/>
      <c r="L456" s="174" t="str">
        <f t="shared" si="13"/>
        <v>T</v>
      </c>
    </row>
    <row r="457" spans="1:12" hidden="1" x14ac:dyDescent="0.2">
      <c r="A457" s="172" t="str">
        <f t="shared" si="12"/>
        <v/>
      </c>
      <c r="B457" s="186"/>
      <c r="C457" s="187"/>
      <c r="D457" s="187"/>
      <c r="E457" s="187"/>
      <c r="F457" s="187"/>
      <c r="G457" s="188"/>
      <c r="H457" s="189"/>
      <c r="I457" s="189"/>
      <c r="J457" s="190"/>
      <c r="K457" s="191"/>
      <c r="L457" s="174" t="str">
        <f t="shared" si="13"/>
        <v>T</v>
      </c>
    </row>
    <row r="458" spans="1:12" hidden="1" x14ac:dyDescent="0.2">
      <c r="A458" s="172" t="str">
        <f t="shared" si="12"/>
        <v/>
      </c>
      <c r="B458" s="186"/>
      <c r="C458" s="187"/>
      <c r="D458" s="187"/>
      <c r="E458" s="187"/>
      <c r="F458" s="187"/>
      <c r="G458" s="188"/>
      <c r="H458" s="189"/>
      <c r="I458" s="189"/>
      <c r="J458" s="190"/>
      <c r="K458" s="191"/>
      <c r="L458" s="174" t="str">
        <f t="shared" si="13"/>
        <v>T</v>
      </c>
    </row>
    <row r="459" spans="1:12" hidden="1" x14ac:dyDescent="0.2">
      <c r="A459" s="172" t="str">
        <f t="shared" si="12"/>
        <v/>
      </c>
      <c r="B459" s="186"/>
      <c r="C459" s="187"/>
      <c r="D459" s="187"/>
      <c r="E459" s="187"/>
      <c r="F459" s="187"/>
      <c r="G459" s="188"/>
      <c r="H459" s="189"/>
      <c r="I459" s="189"/>
      <c r="J459" s="190"/>
      <c r="K459" s="191"/>
      <c r="L459" s="174" t="str">
        <f t="shared" si="13"/>
        <v>T</v>
      </c>
    </row>
    <row r="460" spans="1:12" hidden="1" x14ac:dyDescent="0.2">
      <c r="A460" s="172" t="str">
        <f t="shared" si="12"/>
        <v/>
      </c>
      <c r="B460" s="186"/>
      <c r="C460" s="187"/>
      <c r="D460" s="187"/>
      <c r="E460" s="187"/>
      <c r="F460" s="187"/>
      <c r="G460" s="188"/>
      <c r="H460" s="189"/>
      <c r="I460" s="189"/>
      <c r="J460" s="190"/>
      <c r="K460" s="191"/>
      <c r="L460" s="174" t="str">
        <f t="shared" si="13"/>
        <v>T</v>
      </c>
    </row>
    <row r="461" spans="1:12" hidden="1" x14ac:dyDescent="0.2">
      <c r="A461" s="172" t="str">
        <f t="shared" ref="A461:A500" si="14">IF(B461&lt;&gt;0,"F","")</f>
        <v/>
      </c>
      <c r="B461" s="186"/>
      <c r="C461" s="187"/>
      <c r="D461" s="187"/>
      <c r="E461" s="187"/>
      <c r="F461" s="187"/>
      <c r="G461" s="188"/>
      <c r="H461" s="189"/>
      <c r="I461" s="189"/>
      <c r="J461" s="190"/>
      <c r="K461" s="191"/>
      <c r="L461" s="174" t="str">
        <f t="shared" ref="L461:L500" si="15">IF(I461=0,"T","I")</f>
        <v>T</v>
      </c>
    </row>
    <row r="462" spans="1:12" hidden="1" x14ac:dyDescent="0.2">
      <c r="A462" s="172" t="str">
        <f t="shared" si="14"/>
        <v/>
      </c>
      <c r="B462" s="186"/>
      <c r="C462" s="187"/>
      <c r="D462" s="187"/>
      <c r="E462" s="187"/>
      <c r="F462" s="187"/>
      <c r="G462" s="188"/>
      <c r="H462" s="189"/>
      <c r="I462" s="189"/>
      <c r="J462" s="190"/>
      <c r="K462" s="191"/>
      <c r="L462" s="174" t="str">
        <f t="shared" si="15"/>
        <v>T</v>
      </c>
    </row>
    <row r="463" spans="1:12" hidden="1" x14ac:dyDescent="0.2">
      <c r="A463" s="172" t="str">
        <f t="shared" si="14"/>
        <v/>
      </c>
      <c r="B463" s="186"/>
      <c r="C463" s="187"/>
      <c r="D463" s="187"/>
      <c r="E463" s="187"/>
      <c r="F463" s="187"/>
      <c r="G463" s="188"/>
      <c r="H463" s="189"/>
      <c r="I463" s="189"/>
      <c r="J463" s="190"/>
      <c r="K463" s="191"/>
      <c r="L463" s="174" t="str">
        <f t="shared" si="15"/>
        <v>T</v>
      </c>
    </row>
    <row r="464" spans="1:12" hidden="1" x14ac:dyDescent="0.2">
      <c r="A464" s="172" t="str">
        <f t="shared" si="14"/>
        <v/>
      </c>
      <c r="B464" s="186"/>
      <c r="C464" s="187"/>
      <c r="D464" s="187"/>
      <c r="E464" s="187"/>
      <c r="F464" s="187"/>
      <c r="G464" s="188"/>
      <c r="H464" s="189"/>
      <c r="I464" s="189"/>
      <c r="J464" s="190"/>
      <c r="K464" s="191"/>
      <c r="L464" s="174" t="str">
        <f t="shared" si="15"/>
        <v>T</v>
      </c>
    </row>
    <row r="465" spans="1:12" hidden="1" x14ac:dyDescent="0.2">
      <c r="A465" s="172" t="str">
        <f t="shared" si="14"/>
        <v/>
      </c>
      <c r="B465" s="186"/>
      <c r="C465" s="187"/>
      <c r="D465" s="187"/>
      <c r="E465" s="187"/>
      <c r="F465" s="187"/>
      <c r="G465" s="188"/>
      <c r="H465" s="189"/>
      <c r="I465" s="189"/>
      <c r="J465" s="190"/>
      <c r="K465" s="191"/>
      <c r="L465" s="174" t="str">
        <f t="shared" si="15"/>
        <v>T</v>
      </c>
    </row>
    <row r="466" spans="1:12" hidden="1" x14ac:dyDescent="0.2">
      <c r="A466" s="172" t="str">
        <f t="shared" si="14"/>
        <v/>
      </c>
      <c r="B466" s="186"/>
      <c r="C466" s="187"/>
      <c r="D466" s="187"/>
      <c r="E466" s="187"/>
      <c r="F466" s="187"/>
      <c r="G466" s="188"/>
      <c r="H466" s="189"/>
      <c r="I466" s="189"/>
      <c r="J466" s="190"/>
      <c r="K466" s="191"/>
      <c r="L466" s="174" t="str">
        <f t="shared" si="15"/>
        <v>T</v>
      </c>
    </row>
    <row r="467" spans="1:12" hidden="1" x14ac:dyDescent="0.2">
      <c r="A467" s="172" t="str">
        <f t="shared" si="14"/>
        <v/>
      </c>
      <c r="B467" s="186"/>
      <c r="C467" s="187"/>
      <c r="D467" s="187"/>
      <c r="E467" s="187"/>
      <c r="F467" s="187"/>
      <c r="G467" s="188"/>
      <c r="H467" s="189"/>
      <c r="I467" s="189"/>
      <c r="J467" s="190"/>
      <c r="K467" s="191"/>
      <c r="L467" s="174" t="str">
        <f t="shared" si="15"/>
        <v>T</v>
      </c>
    </row>
    <row r="468" spans="1:12" hidden="1" x14ac:dyDescent="0.2">
      <c r="A468" s="172" t="str">
        <f t="shared" si="14"/>
        <v/>
      </c>
      <c r="B468" s="186"/>
      <c r="C468" s="187"/>
      <c r="D468" s="187"/>
      <c r="E468" s="187"/>
      <c r="F468" s="187"/>
      <c r="G468" s="188"/>
      <c r="H468" s="189"/>
      <c r="I468" s="189"/>
      <c r="J468" s="190"/>
      <c r="K468" s="191"/>
      <c r="L468" s="174" t="str">
        <f t="shared" si="15"/>
        <v>T</v>
      </c>
    </row>
    <row r="469" spans="1:12" hidden="1" x14ac:dyDescent="0.2">
      <c r="A469" s="172" t="str">
        <f t="shared" si="14"/>
        <v/>
      </c>
      <c r="B469" s="186"/>
      <c r="C469" s="187"/>
      <c r="D469" s="187"/>
      <c r="E469" s="187"/>
      <c r="F469" s="187"/>
      <c r="G469" s="188"/>
      <c r="H469" s="189"/>
      <c r="I469" s="189"/>
      <c r="J469" s="190"/>
      <c r="K469" s="191"/>
      <c r="L469" s="174" t="str">
        <f t="shared" si="15"/>
        <v>T</v>
      </c>
    </row>
    <row r="470" spans="1:12" hidden="1" x14ac:dyDescent="0.2">
      <c r="A470" s="172" t="str">
        <f t="shared" si="14"/>
        <v/>
      </c>
      <c r="B470" s="186"/>
      <c r="C470" s="187"/>
      <c r="D470" s="187"/>
      <c r="E470" s="187"/>
      <c r="F470" s="187"/>
      <c r="G470" s="188"/>
      <c r="H470" s="189"/>
      <c r="I470" s="189"/>
      <c r="J470" s="190"/>
      <c r="K470" s="191"/>
      <c r="L470" s="174" t="str">
        <f t="shared" si="15"/>
        <v>T</v>
      </c>
    </row>
    <row r="471" spans="1:12" hidden="1" x14ac:dyDescent="0.2">
      <c r="A471" s="172" t="str">
        <f t="shared" si="14"/>
        <v/>
      </c>
      <c r="B471" s="186"/>
      <c r="C471" s="187"/>
      <c r="D471" s="187"/>
      <c r="E471" s="187"/>
      <c r="F471" s="187"/>
      <c r="G471" s="188"/>
      <c r="H471" s="189"/>
      <c r="I471" s="189"/>
      <c r="J471" s="190"/>
      <c r="K471" s="191"/>
      <c r="L471" s="174" t="str">
        <f t="shared" si="15"/>
        <v>T</v>
      </c>
    </row>
    <row r="472" spans="1:12" hidden="1" x14ac:dyDescent="0.2">
      <c r="A472" s="172" t="str">
        <f t="shared" si="14"/>
        <v/>
      </c>
      <c r="B472" s="186"/>
      <c r="C472" s="187"/>
      <c r="D472" s="187"/>
      <c r="E472" s="187"/>
      <c r="F472" s="187"/>
      <c r="G472" s="188"/>
      <c r="H472" s="189"/>
      <c r="I472" s="189"/>
      <c r="J472" s="190"/>
      <c r="K472" s="191"/>
      <c r="L472" s="174" t="str">
        <f t="shared" si="15"/>
        <v>T</v>
      </c>
    </row>
    <row r="473" spans="1:12" hidden="1" x14ac:dyDescent="0.2">
      <c r="A473" s="172" t="str">
        <f t="shared" si="14"/>
        <v/>
      </c>
      <c r="B473" s="186"/>
      <c r="C473" s="187"/>
      <c r="D473" s="187"/>
      <c r="E473" s="187"/>
      <c r="F473" s="187"/>
      <c r="G473" s="188"/>
      <c r="H473" s="189"/>
      <c r="I473" s="189"/>
      <c r="J473" s="190"/>
      <c r="K473" s="191"/>
      <c r="L473" s="174" t="str">
        <f t="shared" si="15"/>
        <v>T</v>
      </c>
    </row>
    <row r="474" spans="1:12" hidden="1" x14ac:dyDescent="0.2">
      <c r="A474" s="172" t="str">
        <f t="shared" si="14"/>
        <v/>
      </c>
      <c r="B474" s="186"/>
      <c r="C474" s="187"/>
      <c r="D474" s="187"/>
      <c r="E474" s="187"/>
      <c r="F474" s="187"/>
      <c r="G474" s="188"/>
      <c r="H474" s="189"/>
      <c r="I474" s="189"/>
      <c r="J474" s="190"/>
      <c r="K474" s="191"/>
      <c r="L474" s="174" t="str">
        <f t="shared" si="15"/>
        <v>T</v>
      </c>
    </row>
    <row r="475" spans="1:12" hidden="1" x14ac:dyDescent="0.2">
      <c r="A475" s="172" t="str">
        <f t="shared" si="14"/>
        <v/>
      </c>
      <c r="B475" s="186"/>
      <c r="C475" s="187"/>
      <c r="D475" s="187"/>
      <c r="E475" s="187"/>
      <c r="F475" s="187"/>
      <c r="G475" s="188"/>
      <c r="H475" s="189"/>
      <c r="I475" s="189"/>
      <c r="J475" s="190"/>
      <c r="K475" s="191"/>
      <c r="L475" s="174" t="str">
        <f t="shared" si="15"/>
        <v>T</v>
      </c>
    </row>
    <row r="476" spans="1:12" hidden="1" x14ac:dyDescent="0.2">
      <c r="A476" s="172" t="str">
        <f t="shared" si="14"/>
        <v/>
      </c>
      <c r="B476" s="186"/>
      <c r="C476" s="187"/>
      <c r="D476" s="187"/>
      <c r="E476" s="187"/>
      <c r="F476" s="187"/>
      <c r="G476" s="188"/>
      <c r="H476" s="189"/>
      <c r="I476" s="189"/>
      <c r="J476" s="190"/>
      <c r="K476" s="191"/>
      <c r="L476" s="174" t="str">
        <f t="shared" si="15"/>
        <v>T</v>
      </c>
    </row>
    <row r="477" spans="1:12" hidden="1" x14ac:dyDescent="0.2">
      <c r="A477" s="172" t="str">
        <f t="shared" si="14"/>
        <v/>
      </c>
      <c r="B477" s="186"/>
      <c r="C477" s="187"/>
      <c r="D477" s="187"/>
      <c r="E477" s="187"/>
      <c r="F477" s="187"/>
      <c r="G477" s="188"/>
      <c r="H477" s="189"/>
      <c r="I477" s="189"/>
      <c r="J477" s="190"/>
      <c r="K477" s="191"/>
      <c r="L477" s="174" t="str">
        <f t="shared" si="15"/>
        <v>T</v>
      </c>
    </row>
    <row r="478" spans="1:12" hidden="1" x14ac:dyDescent="0.2">
      <c r="A478" s="172" t="str">
        <f t="shared" si="14"/>
        <v/>
      </c>
      <c r="B478" s="186"/>
      <c r="C478" s="187"/>
      <c r="D478" s="187"/>
      <c r="E478" s="187"/>
      <c r="F478" s="187"/>
      <c r="G478" s="188"/>
      <c r="H478" s="189"/>
      <c r="I478" s="189"/>
      <c r="J478" s="190"/>
      <c r="K478" s="191"/>
      <c r="L478" s="174" t="str">
        <f t="shared" si="15"/>
        <v>T</v>
      </c>
    </row>
    <row r="479" spans="1:12" hidden="1" x14ac:dyDescent="0.2">
      <c r="A479" s="172" t="str">
        <f t="shared" si="14"/>
        <v/>
      </c>
      <c r="B479" s="186"/>
      <c r="C479" s="187"/>
      <c r="D479" s="187"/>
      <c r="E479" s="187"/>
      <c r="F479" s="187"/>
      <c r="G479" s="188"/>
      <c r="H479" s="189"/>
      <c r="I479" s="189"/>
      <c r="J479" s="190"/>
      <c r="K479" s="191"/>
      <c r="L479" s="174" t="str">
        <f t="shared" si="15"/>
        <v>T</v>
      </c>
    </row>
    <row r="480" spans="1:12" hidden="1" x14ac:dyDescent="0.2">
      <c r="A480" s="172" t="str">
        <f t="shared" si="14"/>
        <v/>
      </c>
      <c r="B480" s="186"/>
      <c r="C480" s="187"/>
      <c r="D480" s="187"/>
      <c r="E480" s="187"/>
      <c r="F480" s="187"/>
      <c r="G480" s="188"/>
      <c r="H480" s="189"/>
      <c r="I480" s="189"/>
      <c r="J480" s="190"/>
      <c r="K480" s="191"/>
      <c r="L480" s="174" t="str">
        <f t="shared" si="15"/>
        <v>T</v>
      </c>
    </row>
    <row r="481" spans="1:12" hidden="1" x14ac:dyDescent="0.2">
      <c r="A481" s="172" t="str">
        <f t="shared" si="14"/>
        <v/>
      </c>
      <c r="B481" s="186"/>
      <c r="C481" s="187"/>
      <c r="D481" s="187"/>
      <c r="E481" s="187"/>
      <c r="F481" s="187"/>
      <c r="G481" s="188"/>
      <c r="H481" s="189"/>
      <c r="I481" s="189"/>
      <c r="J481" s="190"/>
      <c r="K481" s="191"/>
      <c r="L481" s="174" t="str">
        <f t="shared" si="15"/>
        <v>T</v>
      </c>
    </row>
    <row r="482" spans="1:12" hidden="1" x14ac:dyDescent="0.2">
      <c r="A482" s="172" t="str">
        <f t="shared" si="14"/>
        <v/>
      </c>
      <c r="B482" s="186"/>
      <c r="C482" s="187"/>
      <c r="D482" s="187"/>
      <c r="E482" s="187"/>
      <c r="F482" s="187"/>
      <c r="G482" s="188"/>
      <c r="H482" s="189"/>
      <c r="I482" s="189"/>
      <c r="J482" s="190"/>
      <c r="K482" s="191"/>
      <c r="L482" s="174" t="str">
        <f t="shared" si="15"/>
        <v>T</v>
      </c>
    </row>
    <row r="483" spans="1:12" hidden="1" x14ac:dyDescent="0.2">
      <c r="A483" s="172" t="str">
        <f t="shared" si="14"/>
        <v/>
      </c>
      <c r="B483" s="186"/>
      <c r="C483" s="187"/>
      <c r="D483" s="187"/>
      <c r="E483" s="187"/>
      <c r="F483" s="187"/>
      <c r="G483" s="188"/>
      <c r="H483" s="189"/>
      <c r="I483" s="189"/>
      <c r="J483" s="190"/>
      <c r="K483" s="191"/>
      <c r="L483" s="174" t="str">
        <f t="shared" si="15"/>
        <v>T</v>
      </c>
    </row>
    <row r="484" spans="1:12" hidden="1" x14ac:dyDescent="0.2">
      <c r="A484" s="172" t="str">
        <f t="shared" si="14"/>
        <v/>
      </c>
      <c r="B484" s="186"/>
      <c r="C484" s="187"/>
      <c r="D484" s="187"/>
      <c r="E484" s="187"/>
      <c r="F484" s="187"/>
      <c r="G484" s="188"/>
      <c r="H484" s="189"/>
      <c r="I484" s="189"/>
      <c r="J484" s="190"/>
      <c r="K484" s="191"/>
      <c r="L484" s="174" t="str">
        <f t="shared" si="15"/>
        <v>T</v>
      </c>
    </row>
    <row r="485" spans="1:12" hidden="1" x14ac:dyDescent="0.2">
      <c r="A485" s="172" t="str">
        <f t="shared" si="14"/>
        <v/>
      </c>
      <c r="B485" s="186"/>
      <c r="C485" s="187"/>
      <c r="D485" s="187"/>
      <c r="E485" s="187"/>
      <c r="F485" s="187"/>
      <c r="G485" s="188"/>
      <c r="H485" s="189"/>
      <c r="I485" s="189"/>
      <c r="J485" s="190"/>
      <c r="K485" s="191"/>
      <c r="L485" s="174" t="str">
        <f t="shared" si="15"/>
        <v>T</v>
      </c>
    </row>
    <row r="486" spans="1:12" hidden="1" x14ac:dyDescent="0.2">
      <c r="A486" s="172" t="str">
        <f t="shared" si="14"/>
        <v/>
      </c>
      <c r="B486" s="186"/>
      <c r="C486" s="187"/>
      <c r="D486" s="187"/>
      <c r="E486" s="187"/>
      <c r="F486" s="187"/>
      <c r="G486" s="188"/>
      <c r="H486" s="189"/>
      <c r="I486" s="189"/>
      <c r="J486" s="190"/>
      <c r="K486" s="191"/>
      <c r="L486" s="174" t="str">
        <f t="shared" si="15"/>
        <v>T</v>
      </c>
    </row>
    <row r="487" spans="1:12" hidden="1" x14ac:dyDescent="0.2">
      <c r="A487" s="172" t="str">
        <f t="shared" si="14"/>
        <v/>
      </c>
      <c r="B487" s="186"/>
      <c r="C487" s="187"/>
      <c r="D487" s="187"/>
      <c r="E487" s="187"/>
      <c r="F487" s="187"/>
      <c r="G487" s="188"/>
      <c r="H487" s="189"/>
      <c r="I487" s="189"/>
      <c r="J487" s="190"/>
      <c r="K487" s="191"/>
      <c r="L487" s="174" t="str">
        <f t="shared" si="15"/>
        <v>T</v>
      </c>
    </row>
    <row r="488" spans="1:12" hidden="1" x14ac:dyDescent="0.2">
      <c r="A488" s="172" t="str">
        <f t="shared" si="14"/>
        <v/>
      </c>
      <c r="B488" s="186"/>
      <c r="C488" s="187"/>
      <c r="D488" s="187"/>
      <c r="E488" s="187"/>
      <c r="F488" s="187"/>
      <c r="G488" s="188"/>
      <c r="H488" s="189"/>
      <c r="I488" s="189"/>
      <c r="J488" s="190"/>
      <c r="K488" s="191"/>
      <c r="L488" s="174" t="str">
        <f t="shared" si="15"/>
        <v>T</v>
      </c>
    </row>
    <row r="489" spans="1:12" hidden="1" x14ac:dyDescent="0.2">
      <c r="A489" s="172" t="str">
        <f t="shared" si="14"/>
        <v/>
      </c>
      <c r="B489" s="186"/>
      <c r="C489" s="187"/>
      <c r="D489" s="187"/>
      <c r="E489" s="187"/>
      <c r="F489" s="187"/>
      <c r="G489" s="188"/>
      <c r="H489" s="189"/>
      <c r="I489" s="189"/>
      <c r="J489" s="190"/>
      <c r="K489" s="191"/>
      <c r="L489" s="174" t="str">
        <f t="shared" si="15"/>
        <v>T</v>
      </c>
    </row>
    <row r="490" spans="1:12" hidden="1" x14ac:dyDescent="0.2">
      <c r="A490" s="172" t="str">
        <f t="shared" si="14"/>
        <v/>
      </c>
      <c r="B490" s="186"/>
      <c r="C490" s="187"/>
      <c r="D490" s="187"/>
      <c r="E490" s="187"/>
      <c r="F490" s="187"/>
      <c r="G490" s="188"/>
      <c r="H490" s="189"/>
      <c r="I490" s="189"/>
      <c r="J490" s="190"/>
      <c r="K490" s="191"/>
      <c r="L490" s="174" t="str">
        <f t="shared" si="15"/>
        <v>T</v>
      </c>
    </row>
    <row r="491" spans="1:12" hidden="1" x14ac:dyDescent="0.2">
      <c r="A491" s="172" t="str">
        <f t="shared" si="14"/>
        <v/>
      </c>
      <c r="B491" s="186"/>
      <c r="C491" s="187"/>
      <c r="D491" s="187"/>
      <c r="E491" s="187"/>
      <c r="F491" s="187"/>
      <c r="G491" s="188"/>
      <c r="H491" s="189"/>
      <c r="I491" s="189"/>
      <c r="J491" s="190"/>
      <c r="K491" s="191"/>
      <c r="L491" s="174" t="str">
        <f t="shared" si="15"/>
        <v>T</v>
      </c>
    </row>
    <row r="492" spans="1:12" hidden="1" x14ac:dyDescent="0.2">
      <c r="A492" s="172" t="str">
        <f t="shared" si="14"/>
        <v/>
      </c>
      <c r="B492" s="186"/>
      <c r="C492" s="187"/>
      <c r="D492" s="187"/>
      <c r="E492" s="187"/>
      <c r="F492" s="187"/>
      <c r="G492" s="188"/>
      <c r="H492" s="189"/>
      <c r="I492" s="189"/>
      <c r="J492" s="190"/>
      <c r="K492" s="191"/>
      <c r="L492" s="174" t="str">
        <f t="shared" si="15"/>
        <v>T</v>
      </c>
    </row>
    <row r="493" spans="1:12" hidden="1" x14ac:dyDescent="0.2">
      <c r="A493" s="172" t="str">
        <f t="shared" si="14"/>
        <v/>
      </c>
      <c r="B493" s="186"/>
      <c r="C493" s="187"/>
      <c r="D493" s="187"/>
      <c r="E493" s="187"/>
      <c r="F493" s="187"/>
      <c r="G493" s="188"/>
      <c r="H493" s="189"/>
      <c r="I493" s="189"/>
      <c r="J493" s="190"/>
      <c r="K493" s="191"/>
      <c r="L493" s="174" t="str">
        <f t="shared" si="15"/>
        <v>T</v>
      </c>
    </row>
    <row r="494" spans="1:12" hidden="1" x14ac:dyDescent="0.2">
      <c r="A494" s="172" t="str">
        <f t="shared" si="14"/>
        <v/>
      </c>
      <c r="B494" s="186"/>
      <c r="C494" s="187"/>
      <c r="D494" s="187"/>
      <c r="E494" s="187"/>
      <c r="F494" s="187"/>
      <c r="G494" s="188"/>
      <c r="H494" s="189"/>
      <c r="I494" s="189"/>
      <c r="J494" s="190"/>
      <c r="K494" s="191"/>
      <c r="L494" s="174" t="str">
        <f t="shared" si="15"/>
        <v>T</v>
      </c>
    </row>
    <row r="495" spans="1:12" hidden="1" x14ac:dyDescent="0.2">
      <c r="A495" s="172" t="str">
        <f t="shared" si="14"/>
        <v/>
      </c>
      <c r="B495" s="186"/>
      <c r="C495" s="187"/>
      <c r="D495" s="187"/>
      <c r="E495" s="187"/>
      <c r="F495" s="187"/>
      <c r="G495" s="188"/>
      <c r="H495" s="189"/>
      <c r="I495" s="189"/>
      <c r="J495" s="190"/>
      <c r="K495" s="191"/>
      <c r="L495" s="174" t="str">
        <f t="shared" si="15"/>
        <v>T</v>
      </c>
    </row>
    <row r="496" spans="1:12" hidden="1" x14ac:dyDescent="0.2">
      <c r="A496" s="172" t="str">
        <f t="shared" si="14"/>
        <v/>
      </c>
      <c r="B496" s="186"/>
      <c r="C496" s="187"/>
      <c r="D496" s="187"/>
      <c r="E496" s="187"/>
      <c r="F496" s="187"/>
      <c r="G496" s="188"/>
      <c r="H496" s="189"/>
      <c r="I496" s="189"/>
      <c r="J496" s="190"/>
      <c r="K496" s="191"/>
      <c r="L496" s="174" t="str">
        <f t="shared" si="15"/>
        <v>T</v>
      </c>
    </row>
    <row r="497" spans="1:12" hidden="1" x14ac:dyDescent="0.2">
      <c r="A497" s="172" t="str">
        <f t="shared" si="14"/>
        <v/>
      </c>
      <c r="B497" s="186"/>
      <c r="C497" s="187"/>
      <c r="D497" s="187"/>
      <c r="E497" s="187"/>
      <c r="F497" s="187"/>
      <c r="G497" s="188"/>
      <c r="H497" s="189"/>
      <c r="I497" s="189"/>
      <c r="J497" s="190"/>
      <c r="K497" s="191"/>
      <c r="L497" s="174" t="str">
        <f t="shared" si="15"/>
        <v>T</v>
      </c>
    </row>
    <row r="498" spans="1:12" hidden="1" x14ac:dyDescent="0.2">
      <c r="A498" s="172" t="str">
        <f t="shared" si="14"/>
        <v/>
      </c>
      <c r="B498" s="186"/>
      <c r="C498" s="187"/>
      <c r="D498" s="187"/>
      <c r="E498" s="187"/>
      <c r="F498" s="187"/>
      <c r="G498" s="188"/>
      <c r="H498" s="189"/>
      <c r="I498" s="189"/>
      <c r="J498" s="190"/>
      <c r="K498" s="191"/>
      <c r="L498" s="174" t="str">
        <f t="shared" si="15"/>
        <v>T</v>
      </c>
    </row>
    <row r="499" spans="1:12" hidden="1" x14ac:dyDescent="0.2">
      <c r="A499" s="172" t="str">
        <f t="shared" si="14"/>
        <v/>
      </c>
      <c r="B499" s="186"/>
      <c r="C499" s="187"/>
      <c r="D499" s="187"/>
      <c r="E499" s="187"/>
      <c r="F499" s="187"/>
      <c r="G499" s="188"/>
      <c r="H499" s="189"/>
      <c r="I499" s="189"/>
      <c r="J499" s="190"/>
      <c r="K499" s="191"/>
      <c r="L499" s="174" t="str">
        <f t="shared" si="15"/>
        <v>T</v>
      </c>
    </row>
    <row r="500" spans="1:12" hidden="1" x14ac:dyDescent="0.2">
      <c r="A500" s="172" t="str">
        <f t="shared" si="14"/>
        <v/>
      </c>
      <c r="B500" s="186"/>
      <c r="C500" s="187"/>
      <c r="D500" s="187"/>
      <c r="E500" s="187"/>
      <c r="F500" s="187"/>
      <c r="G500" s="188"/>
      <c r="H500" s="189"/>
      <c r="I500" s="189"/>
      <c r="J500" s="190"/>
      <c r="K500" s="191"/>
      <c r="L500" s="174" t="str">
        <f t="shared" si="15"/>
        <v>T</v>
      </c>
    </row>
    <row r="501" spans="1:12" hidden="1" x14ac:dyDescent="0.2">
      <c r="A501" s="172" t="str">
        <f t="shared" ref="A501:A564" si="16">IF(B501&lt;&gt;0,"F","")</f>
        <v/>
      </c>
      <c r="B501" s="186"/>
      <c r="C501" s="187"/>
      <c r="D501" s="187"/>
      <c r="E501" s="187"/>
      <c r="F501" s="187"/>
      <c r="G501" s="188"/>
      <c r="H501" s="189"/>
      <c r="I501" s="189"/>
      <c r="J501" s="190"/>
      <c r="K501" s="191"/>
      <c r="L501" s="174" t="str">
        <f t="shared" ref="L501:L564" si="17">IF(I501=0,"T","I")</f>
        <v>T</v>
      </c>
    </row>
    <row r="502" spans="1:12" hidden="1" x14ac:dyDescent="0.2">
      <c r="A502" s="172" t="str">
        <f t="shared" si="16"/>
        <v/>
      </c>
      <c r="B502" s="186"/>
      <c r="C502" s="187"/>
      <c r="D502" s="187"/>
      <c r="E502" s="187"/>
      <c r="F502" s="187"/>
      <c r="G502" s="188"/>
      <c r="H502" s="189"/>
      <c r="I502" s="189"/>
      <c r="J502" s="190"/>
      <c r="K502" s="191"/>
      <c r="L502" s="174" t="str">
        <f t="shared" si="17"/>
        <v>T</v>
      </c>
    </row>
    <row r="503" spans="1:12" hidden="1" x14ac:dyDescent="0.2">
      <c r="A503" s="172" t="str">
        <f t="shared" si="16"/>
        <v/>
      </c>
      <c r="B503" s="186"/>
      <c r="C503" s="187"/>
      <c r="D503" s="187"/>
      <c r="E503" s="187"/>
      <c r="F503" s="187"/>
      <c r="G503" s="188"/>
      <c r="H503" s="189"/>
      <c r="I503" s="189"/>
      <c r="J503" s="190"/>
      <c r="K503" s="191"/>
      <c r="L503" s="174" t="str">
        <f t="shared" si="17"/>
        <v>T</v>
      </c>
    </row>
    <row r="504" spans="1:12" hidden="1" x14ac:dyDescent="0.2">
      <c r="A504" s="172" t="str">
        <f t="shared" si="16"/>
        <v/>
      </c>
      <c r="B504" s="186"/>
      <c r="C504" s="187"/>
      <c r="D504" s="187"/>
      <c r="E504" s="187"/>
      <c r="F504" s="187"/>
      <c r="G504" s="188"/>
      <c r="H504" s="189"/>
      <c r="I504" s="189"/>
      <c r="J504" s="190"/>
      <c r="K504" s="191"/>
      <c r="L504" s="174" t="str">
        <f t="shared" si="17"/>
        <v>T</v>
      </c>
    </row>
    <row r="505" spans="1:12" hidden="1" x14ac:dyDescent="0.2">
      <c r="A505" s="172" t="str">
        <f t="shared" si="16"/>
        <v/>
      </c>
      <c r="B505" s="186"/>
      <c r="C505" s="187"/>
      <c r="D505" s="187"/>
      <c r="E505" s="187"/>
      <c r="F505" s="187"/>
      <c r="G505" s="188"/>
      <c r="H505" s="189"/>
      <c r="I505" s="189"/>
      <c r="J505" s="190"/>
      <c r="K505" s="191"/>
      <c r="L505" s="174" t="str">
        <f t="shared" si="17"/>
        <v>T</v>
      </c>
    </row>
    <row r="506" spans="1:12" hidden="1" x14ac:dyDescent="0.2">
      <c r="A506" s="172" t="str">
        <f t="shared" si="16"/>
        <v/>
      </c>
      <c r="B506" s="186"/>
      <c r="C506" s="187"/>
      <c r="D506" s="187"/>
      <c r="E506" s="187"/>
      <c r="F506" s="187"/>
      <c r="G506" s="188"/>
      <c r="H506" s="189"/>
      <c r="I506" s="189"/>
      <c r="J506" s="190"/>
      <c r="K506" s="191"/>
      <c r="L506" s="174" t="str">
        <f t="shared" si="17"/>
        <v>T</v>
      </c>
    </row>
    <row r="507" spans="1:12" hidden="1" x14ac:dyDescent="0.2">
      <c r="A507" s="172" t="str">
        <f t="shared" si="16"/>
        <v/>
      </c>
      <c r="B507" s="186"/>
      <c r="C507" s="187"/>
      <c r="D507" s="187"/>
      <c r="E507" s="187"/>
      <c r="F507" s="187"/>
      <c r="G507" s="188"/>
      <c r="H507" s="189"/>
      <c r="I507" s="189"/>
      <c r="J507" s="190"/>
      <c r="K507" s="191"/>
      <c r="L507" s="174" t="str">
        <f t="shared" si="17"/>
        <v>T</v>
      </c>
    </row>
    <row r="508" spans="1:12" hidden="1" x14ac:dyDescent="0.2">
      <c r="A508" s="172" t="str">
        <f t="shared" si="16"/>
        <v/>
      </c>
      <c r="B508" s="186"/>
      <c r="C508" s="187"/>
      <c r="D508" s="187"/>
      <c r="E508" s="187"/>
      <c r="F508" s="187"/>
      <c r="G508" s="188"/>
      <c r="H508" s="189"/>
      <c r="I508" s="189"/>
      <c r="J508" s="190"/>
      <c r="K508" s="191"/>
      <c r="L508" s="174" t="str">
        <f t="shared" si="17"/>
        <v>T</v>
      </c>
    </row>
    <row r="509" spans="1:12" hidden="1" x14ac:dyDescent="0.2">
      <c r="A509" s="172" t="str">
        <f t="shared" si="16"/>
        <v/>
      </c>
      <c r="B509" s="186"/>
      <c r="C509" s="187"/>
      <c r="D509" s="187"/>
      <c r="E509" s="187"/>
      <c r="F509" s="187"/>
      <c r="G509" s="188"/>
      <c r="H509" s="189"/>
      <c r="I509" s="189"/>
      <c r="J509" s="190"/>
      <c r="K509" s="191"/>
      <c r="L509" s="174" t="str">
        <f t="shared" si="17"/>
        <v>T</v>
      </c>
    </row>
    <row r="510" spans="1:12" hidden="1" x14ac:dyDescent="0.2">
      <c r="A510" s="172" t="str">
        <f t="shared" si="16"/>
        <v/>
      </c>
      <c r="B510" s="186"/>
      <c r="C510" s="187"/>
      <c r="D510" s="187"/>
      <c r="E510" s="187"/>
      <c r="F510" s="187"/>
      <c r="G510" s="188"/>
      <c r="H510" s="189"/>
      <c r="I510" s="189"/>
      <c r="J510" s="190"/>
      <c r="K510" s="191"/>
      <c r="L510" s="174" t="str">
        <f t="shared" si="17"/>
        <v>T</v>
      </c>
    </row>
    <row r="511" spans="1:12" hidden="1" x14ac:dyDescent="0.2">
      <c r="A511" s="172" t="str">
        <f t="shared" si="16"/>
        <v/>
      </c>
      <c r="B511" s="186"/>
      <c r="C511" s="187"/>
      <c r="D511" s="187"/>
      <c r="E511" s="187"/>
      <c r="F511" s="187"/>
      <c r="G511" s="188"/>
      <c r="H511" s="189"/>
      <c r="I511" s="189"/>
      <c r="J511" s="190"/>
      <c r="K511" s="191"/>
      <c r="L511" s="174" t="str">
        <f t="shared" si="17"/>
        <v>T</v>
      </c>
    </row>
    <row r="512" spans="1:12" hidden="1" x14ac:dyDescent="0.2">
      <c r="A512" s="172" t="str">
        <f t="shared" si="16"/>
        <v/>
      </c>
      <c r="B512" s="186"/>
      <c r="C512" s="187"/>
      <c r="D512" s="187"/>
      <c r="E512" s="187"/>
      <c r="F512" s="187"/>
      <c r="G512" s="188"/>
      <c r="H512" s="189"/>
      <c r="I512" s="189"/>
      <c r="J512" s="190"/>
      <c r="K512" s="191"/>
      <c r="L512" s="174" t="str">
        <f t="shared" si="17"/>
        <v>T</v>
      </c>
    </row>
    <row r="513" spans="1:12" hidden="1" x14ac:dyDescent="0.2">
      <c r="A513" s="172" t="str">
        <f t="shared" si="16"/>
        <v/>
      </c>
      <c r="B513" s="186"/>
      <c r="C513" s="187"/>
      <c r="D513" s="187"/>
      <c r="E513" s="187"/>
      <c r="F513" s="187"/>
      <c r="G513" s="188"/>
      <c r="H513" s="189"/>
      <c r="I513" s="189"/>
      <c r="J513" s="190"/>
      <c r="K513" s="191"/>
      <c r="L513" s="174" t="str">
        <f t="shared" si="17"/>
        <v>T</v>
      </c>
    </row>
    <row r="514" spans="1:12" hidden="1" x14ac:dyDescent="0.2">
      <c r="A514" s="172" t="str">
        <f t="shared" si="16"/>
        <v/>
      </c>
      <c r="B514" s="186"/>
      <c r="C514" s="187"/>
      <c r="D514" s="187"/>
      <c r="E514" s="187"/>
      <c r="F514" s="187"/>
      <c r="G514" s="188"/>
      <c r="H514" s="189"/>
      <c r="I514" s="189"/>
      <c r="J514" s="190"/>
      <c r="K514" s="191"/>
      <c r="L514" s="174" t="str">
        <f t="shared" si="17"/>
        <v>T</v>
      </c>
    </row>
    <row r="515" spans="1:12" hidden="1" x14ac:dyDescent="0.2">
      <c r="A515" s="172" t="str">
        <f t="shared" si="16"/>
        <v/>
      </c>
      <c r="B515" s="186"/>
      <c r="C515" s="187"/>
      <c r="D515" s="187"/>
      <c r="E515" s="187"/>
      <c r="F515" s="187"/>
      <c r="G515" s="188"/>
      <c r="H515" s="189"/>
      <c r="I515" s="189"/>
      <c r="J515" s="190"/>
      <c r="K515" s="191"/>
      <c r="L515" s="174" t="str">
        <f t="shared" si="17"/>
        <v>T</v>
      </c>
    </row>
    <row r="516" spans="1:12" hidden="1" x14ac:dyDescent="0.2">
      <c r="A516" s="172" t="str">
        <f t="shared" si="16"/>
        <v/>
      </c>
      <c r="B516" s="186"/>
      <c r="C516" s="187"/>
      <c r="D516" s="187"/>
      <c r="E516" s="187"/>
      <c r="F516" s="187"/>
      <c r="G516" s="188"/>
      <c r="H516" s="189"/>
      <c r="I516" s="189"/>
      <c r="J516" s="190"/>
      <c r="K516" s="191"/>
      <c r="L516" s="174" t="str">
        <f t="shared" si="17"/>
        <v>T</v>
      </c>
    </row>
    <row r="517" spans="1:12" hidden="1" x14ac:dyDescent="0.2">
      <c r="A517" s="172" t="str">
        <f t="shared" si="16"/>
        <v/>
      </c>
      <c r="B517" s="186"/>
      <c r="C517" s="187"/>
      <c r="D517" s="187"/>
      <c r="E517" s="187"/>
      <c r="F517" s="187"/>
      <c r="G517" s="188"/>
      <c r="H517" s="189"/>
      <c r="I517" s="189"/>
      <c r="J517" s="190"/>
      <c r="K517" s="191"/>
      <c r="L517" s="174" t="str">
        <f t="shared" si="17"/>
        <v>T</v>
      </c>
    </row>
    <row r="518" spans="1:12" hidden="1" x14ac:dyDescent="0.2">
      <c r="A518" s="172" t="str">
        <f t="shared" si="16"/>
        <v/>
      </c>
      <c r="B518" s="186"/>
      <c r="C518" s="187"/>
      <c r="D518" s="187"/>
      <c r="E518" s="187"/>
      <c r="F518" s="187"/>
      <c r="G518" s="188"/>
      <c r="H518" s="189"/>
      <c r="I518" s="189"/>
      <c r="J518" s="190"/>
      <c r="K518" s="191"/>
      <c r="L518" s="174" t="str">
        <f t="shared" si="17"/>
        <v>T</v>
      </c>
    </row>
    <row r="519" spans="1:12" hidden="1" x14ac:dyDescent="0.2">
      <c r="A519" s="172" t="str">
        <f t="shared" si="16"/>
        <v/>
      </c>
      <c r="B519" s="186"/>
      <c r="C519" s="187"/>
      <c r="D519" s="187"/>
      <c r="E519" s="187"/>
      <c r="F519" s="187"/>
      <c r="G519" s="188"/>
      <c r="H519" s="189"/>
      <c r="I519" s="189"/>
      <c r="J519" s="190"/>
      <c r="K519" s="191"/>
      <c r="L519" s="174" t="str">
        <f t="shared" si="17"/>
        <v>T</v>
      </c>
    </row>
    <row r="520" spans="1:12" hidden="1" x14ac:dyDescent="0.2">
      <c r="A520" s="172" t="str">
        <f t="shared" si="16"/>
        <v/>
      </c>
      <c r="B520" s="186"/>
      <c r="C520" s="187"/>
      <c r="D520" s="187"/>
      <c r="E520" s="187"/>
      <c r="F520" s="187"/>
      <c r="G520" s="188"/>
      <c r="H520" s="189"/>
      <c r="I520" s="189"/>
      <c r="J520" s="190"/>
      <c r="K520" s="191"/>
      <c r="L520" s="174" t="str">
        <f t="shared" si="17"/>
        <v>T</v>
      </c>
    </row>
    <row r="521" spans="1:12" hidden="1" x14ac:dyDescent="0.2">
      <c r="A521" s="172" t="str">
        <f t="shared" si="16"/>
        <v/>
      </c>
      <c r="B521" s="186"/>
      <c r="C521" s="187"/>
      <c r="D521" s="187"/>
      <c r="E521" s="187"/>
      <c r="F521" s="187"/>
      <c r="G521" s="188"/>
      <c r="H521" s="189"/>
      <c r="I521" s="189"/>
      <c r="J521" s="190"/>
      <c r="K521" s="191"/>
      <c r="L521" s="174" t="str">
        <f t="shared" si="17"/>
        <v>T</v>
      </c>
    </row>
    <row r="522" spans="1:12" hidden="1" x14ac:dyDescent="0.2">
      <c r="A522" s="172" t="str">
        <f t="shared" si="16"/>
        <v/>
      </c>
      <c r="B522" s="186"/>
      <c r="C522" s="187"/>
      <c r="D522" s="187"/>
      <c r="E522" s="187"/>
      <c r="F522" s="187"/>
      <c r="G522" s="188"/>
      <c r="H522" s="189"/>
      <c r="I522" s="189"/>
      <c r="J522" s="190"/>
      <c r="K522" s="191"/>
      <c r="L522" s="174" t="str">
        <f t="shared" si="17"/>
        <v>T</v>
      </c>
    </row>
    <row r="523" spans="1:12" hidden="1" x14ac:dyDescent="0.2">
      <c r="A523" s="172" t="str">
        <f t="shared" si="16"/>
        <v/>
      </c>
      <c r="B523" s="186"/>
      <c r="C523" s="187"/>
      <c r="D523" s="187"/>
      <c r="E523" s="187"/>
      <c r="F523" s="187"/>
      <c r="G523" s="188"/>
      <c r="H523" s="189"/>
      <c r="I523" s="189"/>
      <c r="J523" s="190"/>
      <c r="K523" s="191"/>
      <c r="L523" s="174" t="str">
        <f t="shared" si="17"/>
        <v>T</v>
      </c>
    </row>
    <row r="524" spans="1:12" hidden="1" x14ac:dyDescent="0.2">
      <c r="A524" s="172" t="str">
        <f t="shared" si="16"/>
        <v/>
      </c>
      <c r="B524" s="186"/>
      <c r="C524" s="187"/>
      <c r="D524" s="187"/>
      <c r="E524" s="187"/>
      <c r="F524" s="187"/>
      <c r="G524" s="188"/>
      <c r="H524" s="189"/>
      <c r="I524" s="189"/>
      <c r="J524" s="190"/>
      <c r="K524" s="191"/>
      <c r="L524" s="174" t="str">
        <f t="shared" si="17"/>
        <v>T</v>
      </c>
    </row>
    <row r="525" spans="1:12" hidden="1" x14ac:dyDescent="0.2">
      <c r="A525" s="172" t="str">
        <f t="shared" si="16"/>
        <v/>
      </c>
      <c r="B525" s="186"/>
      <c r="C525" s="187"/>
      <c r="D525" s="187"/>
      <c r="E525" s="187"/>
      <c r="F525" s="187"/>
      <c r="G525" s="188"/>
      <c r="H525" s="189"/>
      <c r="I525" s="189"/>
      <c r="J525" s="190"/>
      <c r="K525" s="191"/>
      <c r="L525" s="174" t="str">
        <f t="shared" si="17"/>
        <v>T</v>
      </c>
    </row>
    <row r="526" spans="1:12" hidden="1" x14ac:dyDescent="0.2">
      <c r="A526" s="172" t="str">
        <f t="shared" si="16"/>
        <v/>
      </c>
      <c r="B526" s="186"/>
      <c r="C526" s="187"/>
      <c r="D526" s="187"/>
      <c r="E526" s="187"/>
      <c r="F526" s="187"/>
      <c r="G526" s="188"/>
      <c r="H526" s="189"/>
      <c r="I526" s="189"/>
      <c r="J526" s="190"/>
      <c r="K526" s="191"/>
      <c r="L526" s="174" t="str">
        <f t="shared" si="17"/>
        <v>T</v>
      </c>
    </row>
    <row r="527" spans="1:12" hidden="1" x14ac:dyDescent="0.2">
      <c r="A527" s="172" t="str">
        <f t="shared" si="16"/>
        <v/>
      </c>
      <c r="B527" s="186"/>
      <c r="C527" s="187"/>
      <c r="D527" s="187"/>
      <c r="E527" s="187"/>
      <c r="F527" s="187"/>
      <c r="G527" s="188"/>
      <c r="H527" s="189"/>
      <c r="I527" s="189"/>
      <c r="J527" s="190"/>
      <c r="K527" s="191"/>
      <c r="L527" s="174" t="str">
        <f t="shared" si="17"/>
        <v>T</v>
      </c>
    </row>
    <row r="528" spans="1:12" hidden="1" x14ac:dyDescent="0.2">
      <c r="A528" s="172" t="str">
        <f t="shared" si="16"/>
        <v/>
      </c>
      <c r="B528" s="186"/>
      <c r="C528" s="187"/>
      <c r="D528" s="187"/>
      <c r="E528" s="187"/>
      <c r="F528" s="187"/>
      <c r="G528" s="188"/>
      <c r="H528" s="189"/>
      <c r="I528" s="189"/>
      <c r="J528" s="190"/>
      <c r="K528" s="191"/>
      <c r="L528" s="174" t="str">
        <f t="shared" si="17"/>
        <v>T</v>
      </c>
    </row>
    <row r="529" spans="1:12" hidden="1" x14ac:dyDescent="0.2">
      <c r="A529" s="172" t="str">
        <f t="shared" si="16"/>
        <v/>
      </c>
      <c r="B529" s="186"/>
      <c r="C529" s="187"/>
      <c r="D529" s="187"/>
      <c r="E529" s="187"/>
      <c r="F529" s="187"/>
      <c r="G529" s="188"/>
      <c r="H529" s="189"/>
      <c r="I529" s="189"/>
      <c r="J529" s="190"/>
      <c r="K529" s="191"/>
      <c r="L529" s="174" t="str">
        <f t="shared" si="17"/>
        <v>T</v>
      </c>
    </row>
    <row r="530" spans="1:12" hidden="1" x14ac:dyDescent="0.2">
      <c r="A530" s="172" t="str">
        <f t="shared" si="16"/>
        <v/>
      </c>
      <c r="B530" s="186"/>
      <c r="C530" s="187"/>
      <c r="D530" s="187"/>
      <c r="E530" s="187"/>
      <c r="F530" s="187"/>
      <c r="G530" s="188"/>
      <c r="H530" s="189"/>
      <c r="I530" s="189"/>
      <c r="J530" s="190"/>
      <c r="K530" s="191"/>
      <c r="L530" s="174" t="str">
        <f t="shared" si="17"/>
        <v>T</v>
      </c>
    </row>
    <row r="531" spans="1:12" hidden="1" x14ac:dyDescent="0.2">
      <c r="A531" s="172" t="str">
        <f t="shared" si="16"/>
        <v/>
      </c>
      <c r="B531" s="186"/>
      <c r="C531" s="187"/>
      <c r="D531" s="187"/>
      <c r="E531" s="187"/>
      <c r="F531" s="187"/>
      <c r="G531" s="188"/>
      <c r="H531" s="189"/>
      <c r="I531" s="189"/>
      <c r="J531" s="190"/>
      <c r="K531" s="191"/>
      <c r="L531" s="174" t="str">
        <f t="shared" si="17"/>
        <v>T</v>
      </c>
    </row>
    <row r="532" spans="1:12" hidden="1" x14ac:dyDescent="0.2">
      <c r="A532" s="172" t="str">
        <f t="shared" si="16"/>
        <v/>
      </c>
      <c r="B532" s="186"/>
      <c r="C532" s="187"/>
      <c r="D532" s="187"/>
      <c r="E532" s="187"/>
      <c r="F532" s="187"/>
      <c r="G532" s="188"/>
      <c r="H532" s="189"/>
      <c r="I532" s="189"/>
      <c r="J532" s="190"/>
      <c r="K532" s="191"/>
      <c r="L532" s="174" t="str">
        <f t="shared" si="17"/>
        <v>T</v>
      </c>
    </row>
    <row r="533" spans="1:12" hidden="1" x14ac:dyDescent="0.2">
      <c r="A533" s="172" t="str">
        <f t="shared" si="16"/>
        <v/>
      </c>
      <c r="B533" s="186"/>
      <c r="C533" s="187"/>
      <c r="D533" s="187"/>
      <c r="E533" s="187"/>
      <c r="F533" s="187"/>
      <c r="G533" s="188"/>
      <c r="H533" s="189"/>
      <c r="I533" s="189"/>
      <c r="J533" s="190"/>
      <c r="K533" s="191"/>
      <c r="L533" s="174" t="str">
        <f t="shared" si="17"/>
        <v>T</v>
      </c>
    </row>
    <row r="534" spans="1:12" hidden="1" x14ac:dyDescent="0.2">
      <c r="A534" s="172" t="str">
        <f t="shared" si="16"/>
        <v/>
      </c>
      <c r="B534" s="186"/>
      <c r="C534" s="187"/>
      <c r="D534" s="187"/>
      <c r="E534" s="187"/>
      <c r="F534" s="187"/>
      <c r="G534" s="188"/>
      <c r="H534" s="189"/>
      <c r="I534" s="189"/>
      <c r="J534" s="190"/>
      <c r="K534" s="191"/>
      <c r="L534" s="174" t="str">
        <f t="shared" si="17"/>
        <v>T</v>
      </c>
    </row>
    <row r="535" spans="1:12" hidden="1" x14ac:dyDescent="0.2">
      <c r="A535" s="172" t="str">
        <f t="shared" si="16"/>
        <v/>
      </c>
      <c r="B535" s="186"/>
      <c r="C535" s="187"/>
      <c r="D535" s="187"/>
      <c r="E535" s="187"/>
      <c r="F535" s="187"/>
      <c r="G535" s="188"/>
      <c r="H535" s="189"/>
      <c r="I535" s="189"/>
      <c r="J535" s="190"/>
      <c r="K535" s="191"/>
      <c r="L535" s="174" t="str">
        <f t="shared" si="17"/>
        <v>T</v>
      </c>
    </row>
    <row r="536" spans="1:12" hidden="1" x14ac:dyDescent="0.2">
      <c r="A536" s="172" t="str">
        <f t="shared" si="16"/>
        <v/>
      </c>
      <c r="B536" s="186"/>
      <c r="C536" s="187"/>
      <c r="D536" s="187"/>
      <c r="E536" s="187"/>
      <c r="F536" s="187"/>
      <c r="G536" s="188"/>
      <c r="H536" s="189"/>
      <c r="I536" s="189"/>
      <c r="J536" s="190"/>
      <c r="K536" s="191"/>
      <c r="L536" s="174" t="str">
        <f t="shared" si="17"/>
        <v>T</v>
      </c>
    </row>
    <row r="537" spans="1:12" hidden="1" x14ac:dyDescent="0.2">
      <c r="A537" s="172" t="str">
        <f t="shared" si="16"/>
        <v/>
      </c>
      <c r="B537" s="186"/>
      <c r="C537" s="187"/>
      <c r="D537" s="187"/>
      <c r="E537" s="187"/>
      <c r="F537" s="187"/>
      <c r="G537" s="188"/>
      <c r="H537" s="189"/>
      <c r="I537" s="189"/>
      <c r="J537" s="190"/>
      <c r="K537" s="191"/>
      <c r="L537" s="174" t="str">
        <f t="shared" si="17"/>
        <v>T</v>
      </c>
    </row>
    <row r="538" spans="1:12" hidden="1" x14ac:dyDescent="0.2">
      <c r="A538" s="172" t="str">
        <f t="shared" si="16"/>
        <v/>
      </c>
      <c r="B538" s="186"/>
      <c r="C538" s="187"/>
      <c r="D538" s="187"/>
      <c r="E538" s="187"/>
      <c r="F538" s="187"/>
      <c r="G538" s="188"/>
      <c r="H538" s="189"/>
      <c r="I538" s="189"/>
      <c r="J538" s="190"/>
      <c r="K538" s="191"/>
      <c r="L538" s="174" t="str">
        <f t="shared" si="17"/>
        <v>T</v>
      </c>
    </row>
    <row r="539" spans="1:12" hidden="1" x14ac:dyDescent="0.2">
      <c r="A539" s="172" t="str">
        <f t="shared" si="16"/>
        <v/>
      </c>
      <c r="B539" s="186"/>
      <c r="C539" s="187"/>
      <c r="D539" s="187"/>
      <c r="E539" s="187"/>
      <c r="F539" s="187"/>
      <c r="G539" s="188"/>
      <c r="H539" s="189"/>
      <c r="I539" s="189"/>
      <c r="J539" s="190"/>
      <c r="K539" s="191"/>
      <c r="L539" s="174" t="str">
        <f t="shared" si="17"/>
        <v>T</v>
      </c>
    </row>
    <row r="540" spans="1:12" hidden="1" x14ac:dyDescent="0.2">
      <c r="A540" s="172" t="str">
        <f t="shared" si="16"/>
        <v/>
      </c>
      <c r="B540" s="186"/>
      <c r="C540" s="187"/>
      <c r="D540" s="187"/>
      <c r="E540" s="187"/>
      <c r="F540" s="187"/>
      <c r="G540" s="188"/>
      <c r="H540" s="189"/>
      <c r="I540" s="189"/>
      <c r="J540" s="190"/>
      <c r="K540" s="191"/>
      <c r="L540" s="174" t="str">
        <f t="shared" si="17"/>
        <v>T</v>
      </c>
    </row>
    <row r="541" spans="1:12" hidden="1" x14ac:dyDescent="0.2">
      <c r="A541" s="172" t="str">
        <f t="shared" si="16"/>
        <v/>
      </c>
      <c r="B541" s="186"/>
      <c r="C541" s="187"/>
      <c r="D541" s="187"/>
      <c r="E541" s="187"/>
      <c r="F541" s="187"/>
      <c r="G541" s="188"/>
      <c r="H541" s="189"/>
      <c r="I541" s="189"/>
      <c r="J541" s="190"/>
      <c r="K541" s="191"/>
      <c r="L541" s="174" t="str">
        <f t="shared" si="17"/>
        <v>T</v>
      </c>
    </row>
    <row r="542" spans="1:12" hidden="1" x14ac:dyDescent="0.2">
      <c r="A542" s="172" t="str">
        <f t="shared" si="16"/>
        <v/>
      </c>
      <c r="B542" s="186"/>
      <c r="C542" s="187"/>
      <c r="D542" s="187"/>
      <c r="E542" s="187"/>
      <c r="F542" s="187"/>
      <c r="G542" s="188"/>
      <c r="H542" s="189"/>
      <c r="I542" s="189"/>
      <c r="J542" s="190"/>
      <c r="K542" s="191"/>
      <c r="L542" s="174" t="str">
        <f t="shared" si="17"/>
        <v>T</v>
      </c>
    </row>
    <row r="543" spans="1:12" hidden="1" x14ac:dyDescent="0.2">
      <c r="A543" s="172" t="str">
        <f t="shared" si="16"/>
        <v/>
      </c>
      <c r="B543" s="186"/>
      <c r="C543" s="187"/>
      <c r="D543" s="187"/>
      <c r="E543" s="187"/>
      <c r="F543" s="187"/>
      <c r="G543" s="188"/>
      <c r="H543" s="189"/>
      <c r="I543" s="189"/>
      <c r="J543" s="190"/>
      <c r="K543" s="191"/>
      <c r="L543" s="174" t="str">
        <f t="shared" si="17"/>
        <v>T</v>
      </c>
    </row>
    <row r="544" spans="1:12" hidden="1" x14ac:dyDescent="0.2">
      <c r="A544" s="172" t="str">
        <f t="shared" si="16"/>
        <v/>
      </c>
      <c r="B544" s="186"/>
      <c r="C544" s="187"/>
      <c r="D544" s="187"/>
      <c r="E544" s="187"/>
      <c r="F544" s="187"/>
      <c r="G544" s="188"/>
      <c r="H544" s="189"/>
      <c r="I544" s="189"/>
      <c r="J544" s="190"/>
      <c r="K544" s="191"/>
      <c r="L544" s="174" t="str">
        <f t="shared" si="17"/>
        <v>T</v>
      </c>
    </row>
    <row r="545" spans="1:12" hidden="1" x14ac:dyDescent="0.2">
      <c r="A545" s="172" t="str">
        <f t="shared" si="16"/>
        <v/>
      </c>
      <c r="B545" s="186"/>
      <c r="C545" s="187"/>
      <c r="D545" s="187"/>
      <c r="E545" s="187"/>
      <c r="F545" s="187"/>
      <c r="G545" s="188"/>
      <c r="H545" s="189"/>
      <c r="I545" s="189"/>
      <c r="J545" s="190"/>
      <c r="K545" s="191"/>
      <c r="L545" s="174" t="str">
        <f t="shared" si="17"/>
        <v>T</v>
      </c>
    </row>
    <row r="546" spans="1:12" hidden="1" x14ac:dyDescent="0.2">
      <c r="A546" s="172" t="str">
        <f t="shared" si="16"/>
        <v/>
      </c>
      <c r="B546" s="186"/>
      <c r="C546" s="187"/>
      <c r="D546" s="187"/>
      <c r="E546" s="187"/>
      <c r="F546" s="187"/>
      <c r="G546" s="188"/>
      <c r="H546" s="189"/>
      <c r="I546" s="189"/>
      <c r="J546" s="190"/>
      <c r="K546" s="191"/>
      <c r="L546" s="174" t="str">
        <f t="shared" si="17"/>
        <v>T</v>
      </c>
    </row>
    <row r="547" spans="1:12" hidden="1" x14ac:dyDescent="0.2">
      <c r="A547" s="172" t="str">
        <f t="shared" si="16"/>
        <v/>
      </c>
      <c r="B547" s="186"/>
      <c r="C547" s="187"/>
      <c r="D547" s="187"/>
      <c r="E547" s="187"/>
      <c r="F547" s="187"/>
      <c r="G547" s="188"/>
      <c r="H547" s="189"/>
      <c r="I547" s="189"/>
      <c r="J547" s="190"/>
      <c r="K547" s="191"/>
      <c r="L547" s="174" t="str">
        <f t="shared" si="17"/>
        <v>T</v>
      </c>
    </row>
    <row r="548" spans="1:12" hidden="1" x14ac:dyDescent="0.2">
      <c r="A548" s="172" t="str">
        <f t="shared" si="16"/>
        <v/>
      </c>
      <c r="B548" s="186"/>
      <c r="C548" s="187"/>
      <c r="D548" s="187"/>
      <c r="E548" s="187"/>
      <c r="F548" s="187"/>
      <c r="G548" s="188"/>
      <c r="H548" s="189"/>
      <c r="I548" s="189"/>
      <c r="J548" s="190"/>
      <c r="K548" s="191"/>
      <c r="L548" s="174" t="str">
        <f t="shared" si="17"/>
        <v>T</v>
      </c>
    </row>
    <row r="549" spans="1:12" hidden="1" x14ac:dyDescent="0.2">
      <c r="A549" s="172" t="str">
        <f t="shared" si="16"/>
        <v/>
      </c>
      <c r="B549" s="186"/>
      <c r="C549" s="187"/>
      <c r="D549" s="187"/>
      <c r="E549" s="187"/>
      <c r="F549" s="187"/>
      <c r="G549" s="188"/>
      <c r="H549" s="189"/>
      <c r="I549" s="189"/>
      <c r="J549" s="190"/>
      <c r="K549" s="191"/>
      <c r="L549" s="174" t="str">
        <f t="shared" si="17"/>
        <v>T</v>
      </c>
    </row>
    <row r="550" spans="1:12" hidden="1" x14ac:dyDescent="0.2">
      <c r="A550" s="172" t="str">
        <f t="shared" si="16"/>
        <v/>
      </c>
      <c r="B550" s="186"/>
      <c r="C550" s="187"/>
      <c r="D550" s="187"/>
      <c r="E550" s="187"/>
      <c r="F550" s="187"/>
      <c r="G550" s="188"/>
      <c r="H550" s="189"/>
      <c r="I550" s="189"/>
      <c r="J550" s="190"/>
      <c r="K550" s="191"/>
      <c r="L550" s="174" t="str">
        <f t="shared" si="17"/>
        <v>T</v>
      </c>
    </row>
    <row r="551" spans="1:12" hidden="1" x14ac:dyDescent="0.2">
      <c r="A551" s="172" t="str">
        <f t="shared" si="16"/>
        <v/>
      </c>
      <c r="B551" s="186"/>
      <c r="C551" s="187"/>
      <c r="D551" s="187"/>
      <c r="E551" s="187"/>
      <c r="F551" s="187"/>
      <c r="G551" s="188"/>
      <c r="H551" s="189"/>
      <c r="I551" s="189"/>
      <c r="J551" s="190"/>
      <c r="K551" s="191"/>
      <c r="L551" s="174" t="str">
        <f t="shared" si="17"/>
        <v>T</v>
      </c>
    </row>
    <row r="552" spans="1:12" hidden="1" x14ac:dyDescent="0.2">
      <c r="A552" s="172" t="str">
        <f t="shared" si="16"/>
        <v/>
      </c>
      <c r="B552" s="186"/>
      <c r="C552" s="187"/>
      <c r="D552" s="187"/>
      <c r="E552" s="187"/>
      <c r="F552" s="187"/>
      <c r="G552" s="188"/>
      <c r="H552" s="189"/>
      <c r="I552" s="189"/>
      <c r="J552" s="190"/>
      <c r="K552" s="191"/>
      <c r="L552" s="174" t="str">
        <f t="shared" si="17"/>
        <v>T</v>
      </c>
    </row>
    <row r="553" spans="1:12" hidden="1" x14ac:dyDescent="0.2">
      <c r="A553" s="172" t="str">
        <f t="shared" si="16"/>
        <v/>
      </c>
      <c r="B553" s="186"/>
      <c r="C553" s="187"/>
      <c r="D553" s="187"/>
      <c r="E553" s="187"/>
      <c r="F553" s="187"/>
      <c r="G553" s="188"/>
      <c r="H553" s="189"/>
      <c r="I553" s="189"/>
      <c r="J553" s="190"/>
      <c r="K553" s="191"/>
      <c r="L553" s="174" t="str">
        <f t="shared" si="17"/>
        <v>T</v>
      </c>
    </row>
    <row r="554" spans="1:12" hidden="1" x14ac:dyDescent="0.2">
      <c r="A554" s="172" t="str">
        <f t="shared" si="16"/>
        <v/>
      </c>
      <c r="B554" s="186"/>
      <c r="C554" s="187"/>
      <c r="D554" s="187"/>
      <c r="E554" s="187"/>
      <c r="F554" s="187"/>
      <c r="G554" s="188"/>
      <c r="H554" s="189"/>
      <c r="I554" s="189"/>
      <c r="J554" s="190"/>
      <c r="K554" s="191"/>
      <c r="L554" s="174" t="str">
        <f t="shared" si="17"/>
        <v>T</v>
      </c>
    </row>
    <row r="555" spans="1:12" hidden="1" x14ac:dyDescent="0.2">
      <c r="A555" s="172" t="str">
        <f t="shared" si="16"/>
        <v/>
      </c>
      <c r="B555" s="186"/>
      <c r="C555" s="187"/>
      <c r="D555" s="187"/>
      <c r="E555" s="187"/>
      <c r="F555" s="187"/>
      <c r="G555" s="188"/>
      <c r="H555" s="189"/>
      <c r="I555" s="189"/>
      <c r="J555" s="190"/>
      <c r="K555" s="191"/>
      <c r="L555" s="174" t="str">
        <f t="shared" si="17"/>
        <v>T</v>
      </c>
    </row>
    <row r="556" spans="1:12" hidden="1" x14ac:dyDescent="0.2">
      <c r="A556" s="172" t="str">
        <f t="shared" si="16"/>
        <v/>
      </c>
      <c r="B556" s="186"/>
      <c r="C556" s="187"/>
      <c r="D556" s="187"/>
      <c r="E556" s="187"/>
      <c r="F556" s="187"/>
      <c r="G556" s="188"/>
      <c r="H556" s="189"/>
      <c r="I556" s="189"/>
      <c r="J556" s="190"/>
      <c r="K556" s="191"/>
      <c r="L556" s="174" t="str">
        <f t="shared" si="17"/>
        <v>T</v>
      </c>
    </row>
    <row r="557" spans="1:12" hidden="1" x14ac:dyDescent="0.2">
      <c r="A557" s="172" t="str">
        <f t="shared" si="16"/>
        <v/>
      </c>
      <c r="B557" s="186"/>
      <c r="C557" s="187"/>
      <c r="D557" s="187"/>
      <c r="E557" s="187"/>
      <c r="F557" s="187"/>
      <c r="G557" s="188"/>
      <c r="H557" s="189"/>
      <c r="I557" s="189"/>
      <c r="J557" s="190"/>
      <c r="K557" s="191"/>
      <c r="L557" s="174" t="str">
        <f t="shared" si="17"/>
        <v>T</v>
      </c>
    </row>
    <row r="558" spans="1:12" hidden="1" x14ac:dyDescent="0.2">
      <c r="A558" s="172" t="str">
        <f t="shared" si="16"/>
        <v/>
      </c>
      <c r="B558" s="186"/>
      <c r="C558" s="187"/>
      <c r="D558" s="187"/>
      <c r="E558" s="187"/>
      <c r="F558" s="187"/>
      <c r="G558" s="188"/>
      <c r="H558" s="189"/>
      <c r="I558" s="189"/>
      <c r="J558" s="190"/>
      <c r="K558" s="191"/>
      <c r="L558" s="174" t="str">
        <f t="shared" si="17"/>
        <v>T</v>
      </c>
    </row>
    <row r="559" spans="1:12" hidden="1" x14ac:dyDescent="0.2">
      <c r="A559" s="172" t="str">
        <f t="shared" si="16"/>
        <v/>
      </c>
      <c r="B559" s="186"/>
      <c r="C559" s="187"/>
      <c r="D559" s="187"/>
      <c r="E559" s="187"/>
      <c r="F559" s="187"/>
      <c r="G559" s="188"/>
      <c r="H559" s="189"/>
      <c r="I559" s="189"/>
      <c r="J559" s="190"/>
      <c r="K559" s="191"/>
      <c r="L559" s="174" t="str">
        <f t="shared" si="17"/>
        <v>T</v>
      </c>
    </row>
    <row r="560" spans="1:12" hidden="1" x14ac:dyDescent="0.2">
      <c r="A560" s="172" t="str">
        <f t="shared" si="16"/>
        <v/>
      </c>
      <c r="B560" s="186"/>
      <c r="C560" s="187"/>
      <c r="D560" s="187"/>
      <c r="E560" s="187"/>
      <c r="F560" s="187"/>
      <c r="G560" s="188"/>
      <c r="H560" s="189"/>
      <c r="I560" s="189"/>
      <c r="J560" s="190"/>
      <c r="K560" s="191"/>
      <c r="L560" s="174" t="str">
        <f t="shared" si="17"/>
        <v>T</v>
      </c>
    </row>
    <row r="561" spans="1:12" hidden="1" x14ac:dyDescent="0.2">
      <c r="A561" s="172" t="str">
        <f t="shared" si="16"/>
        <v/>
      </c>
      <c r="B561" s="186"/>
      <c r="C561" s="187"/>
      <c r="D561" s="187"/>
      <c r="E561" s="187"/>
      <c r="F561" s="187"/>
      <c r="G561" s="188"/>
      <c r="H561" s="189"/>
      <c r="I561" s="189"/>
      <c r="J561" s="190"/>
      <c r="K561" s="191"/>
      <c r="L561" s="174" t="str">
        <f t="shared" si="17"/>
        <v>T</v>
      </c>
    </row>
    <row r="562" spans="1:12" hidden="1" x14ac:dyDescent="0.2">
      <c r="A562" s="172" t="str">
        <f t="shared" si="16"/>
        <v/>
      </c>
      <c r="B562" s="186"/>
      <c r="C562" s="187"/>
      <c r="D562" s="187"/>
      <c r="E562" s="187"/>
      <c r="F562" s="187"/>
      <c r="G562" s="188"/>
      <c r="H562" s="189"/>
      <c r="I562" s="189"/>
      <c r="J562" s="190"/>
      <c r="K562" s="191"/>
      <c r="L562" s="174" t="str">
        <f t="shared" si="17"/>
        <v>T</v>
      </c>
    </row>
    <row r="563" spans="1:12" hidden="1" x14ac:dyDescent="0.2">
      <c r="A563" s="172" t="str">
        <f t="shared" si="16"/>
        <v/>
      </c>
      <c r="B563" s="186"/>
      <c r="C563" s="187"/>
      <c r="D563" s="187"/>
      <c r="E563" s="187"/>
      <c r="F563" s="187"/>
      <c r="G563" s="188"/>
      <c r="H563" s="189"/>
      <c r="I563" s="189"/>
      <c r="J563" s="190"/>
      <c r="K563" s="191"/>
      <c r="L563" s="174" t="str">
        <f t="shared" si="17"/>
        <v>T</v>
      </c>
    </row>
    <row r="564" spans="1:12" hidden="1" x14ac:dyDescent="0.2">
      <c r="A564" s="172" t="str">
        <f t="shared" si="16"/>
        <v/>
      </c>
      <c r="B564" s="186"/>
      <c r="C564" s="187"/>
      <c r="D564" s="187"/>
      <c r="E564" s="187"/>
      <c r="F564" s="187"/>
      <c r="G564" s="188"/>
      <c r="H564" s="189"/>
      <c r="I564" s="189"/>
      <c r="J564" s="190"/>
      <c r="K564" s="191"/>
      <c r="L564" s="174" t="str">
        <f t="shared" si="17"/>
        <v>T</v>
      </c>
    </row>
    <row r="565" spans="1:12" hidden="1" x14ac:dyDescent="0.2">
      <c r="A565" s="172" t="str">
        <f t="shared" ref="A565:A628" si="18">IF(B565&lt;&gt;0,"F","")</f>
        <v/>
      </c>
      <c r="B565" s="186"/>
      <c r="C565" s="187"/>
      <c r="D565" s="187"/>
      <c r="E565" s="187"/>
      <c r="F565" s="187"/>
      <c r="G565" s="188"/>
      <c r="H565" s="189"/>
      <c r="I565" s="189"/>
      <c r="J565" s="190"/>
      <c r="K565" s="191"/>
      <c r="L565" s="174" t="str">
        <f t="shared" ref="L565:L628" si="19">IF(I565=0,"T","I")</f>
        <v>T</v>
      </c>
    </row>
    <row r="566" spans="1:12" hidden="1" x14ac:dyDescent="0.2">
      <c r="A566" s="172" t="str">
        <f t="shared" si="18"/>
        <v/>
      </c>
      <c r="B566" s="186"/>
      <c r="C566" s="187"/>
      <c r="D566" s="187"/>
      <c r="E566" s="187"/>
      <c r="F566" s="187"/>
      <c r="G566" s="188"/>
      <c r="H566" s="189"/>
      <c r="I566" s="189"/>
      <c r="J566" s="190"/>
      <c r="K566" s="191"/>
      <c r="L566" s="174" t="str">
        <f t="shared" si="19"/>
        <v>T</v>
      </c>
    </row>
    <row r="567" spans="1:12" hidden="1" x14ac:dyDescent="0.2">
      <c r="A567" s="172" t="str">
        <f t="shared" si="18"/>
        <v/>
      </c>
      <c r="B567" s="186"/>
      <c r="C567" s="187"/>
      <c r="D567" s="187"/>
      <c r="E567" s="187"/>
      <c r="F567" s="187"/>
      <c r="G567" s="188"/>
      <c r="H567" s="189"/>
      <c r="I567" s="189"/>
      <c r="J567" s="190"/>
      <c r="K567" s="191"/>
      <c r="L567" s="174" t="str">
        <f t="shared" si="19"/>
        <v>T</v>
      </c>
    </row>
    <row r="568" spans="1:12" hidden="1" x14ac:dyDescent="0.2">
      <c r="A568" s="172" t="str">
        <f t="shared" si="18"/>
        <v/>
      </c>
      <c r="B568" s="186"/>
      <c r="C568" s="187"/>
      <c r="D568" s="187"/>
      <c r="E568" s="187"/>
      <c r="F568" s="187"/>
      <c r="G568" s="188"/>
      <c r="H568" s="189"/>
      <c r="I568" s="189"/>
      <c r="J568" s="190"/>
      <c r="K568" s="191"/>
      <c r="L568" s="174" t="str">
        <f t="shared" si="19"/>
        <v>T</v>
      </c>
    </row>
    <row r="569" spans="1:12" hidden="1" x14ac:dyDescent="0.2">
      <c r="A569" s="172" t="str">
        <f t="shared" si="18"/>
        <v/>
      </c>
      <c r="B569" s="186"/>
      <c r="C569" s="187"/>
      <c r="D569" s="187"/>
      <c r="E569" s="187"/>
      <c r="F569" s="187"/>
      <c r="G569" s="188"/>
      <c r="H569" s="189"/>
      <c r="I569" s="189"/>
      <c r="J569" s="190"/>
      <c r="K569" s="191"/>
      <c r="L569" s="174" t="str">
        <f t="shared" si="19"/>
        <v>T</v>
      </c>
    </row>
    <row r="570" spans="1:12" hidden="1" x14ac:dyDescent="0.2">
      <c r="A570" s="172" t="str">
        <f t="shared" si="18"/>
        <v/>
      </c>
      <c r="B570" s="186"/>
      <c r="C570" s="187"/>
      <c r="D570" s="187"/>
      <c r="E570" s="187"/>
      <c r="F570" s="187"/>
      <c r="G570" s="188"/>
      <c r="H570" s="189"/>
      <c r="I570" s="189"/>
      <c r="J570" s="190"/>
      <c r="K570" s="191"/>
      <c r="L570" s="174" t="str">
        <f t="shared" si="19"/>
        <v>T</v>
      </c>
    </row>
    <row r="571" spans="1:12" hidden="1" x14ac:dyDescent="0.2">
      <c r="A571" s="172" t="str">
        <f t="shared" si="18"/>
        <v/>
      </c>
      <c r="B571" s="186"/>
      <c r="C571" s="187"/>
      <c r="D571" s="187"/>
      <c r="E571" s="187"/>
      <c r="F571" s="187"/>
      <c r="G571" s="188"/>
      <c r="H571" s="189"/>
      <c r="I571" s="189"/>
      <c r="J571" s="190"/>
      <c r="K571" s="191"/>
      <c r="L571" s="174" t="str">
        <f t="shared" si="19"/>
        <v>T</v>
      </c>
    </row>
    <row r="572" spans="1:12" hidden="1" x14ac:dyDescent="0.2">
      <c r="A572" s="172" t="str">
        <f t="shared" si="18"/>
        <v/>
      </c>
      <c r="B572" s="186"/>
      <c r="C572" s="187"/>
      <c r="D572" s="187"/>
      <c r="E572" s="187"/>
      <c r="F572" s="187"/>
      <c r="G572" s="188"/>
      <c r="H572" s="189"/>
      <c r="I572" s="189"/>
      <c r="J572" s="190"/>
      <c r="K572" s="191"/>
      <c r="L572" s="174" t="str">
        <f t="shared" si="19"/>
        <v>T</v>
      </c>
    </row>
    <row r="573" spans="1:12" hidden="1" x14ac:dyDescent="0.2">
      <c r="A573" s="172" t="str">
        <f t="shared" si="18"/>
        <v/>
      </c>
      <c r="B573" s="186"/>
      <c r="C573" s="187"/>
      <c r="D573" s="187"/>
      <c r="E573" s="187"/>
      <c r="F573" s="187"/>
      <c r="G573" s="188"/>
      <c r="H573" s="189"/>
      <c r="I573" s="189"/>
      <c r="J573" s="190"/>
      <c r="K573" s="191"/>
      <c r="L573" s="174" t="str">
        <f t="shared" si="19"/>
        <v>T</v>
      </c>
    </row>
    <row r="574" spans="1:12" hidden="1" x14ac:dyDescent="0.2">
      <c r="A574" s="172" t="str">
        <f t="shared" si="18"/>
        <v/>
      </c>
      <c r="B574" s="186"/>
      <c r="C574" s="187"/>
      <c r="D574" s="187"/>
      <c r="E574" s="187"/>
      <c r="F574" s="187"/>
      <c r="G574" s="188"/>
      <c r="H574" s="189"/>
      <c r="I574" s="189"/>
      <c r="J574" s="190"/>
      <c r="K574" s="191"/>
      <c r="L574" s="174" t="str">
        <f t="shared" si="19"/>
        <v>T</v>
      </c>
    </row>
    <row r="575" spans="1:12" hidden="1" x14ac:dyDescent="0.2">
      <c r="A575" s="172" t="str">
        <f t="shared" si="18"/>
        <v/>
      </c>
      <c r="B575" s="186"/>
      <c r="C575" s="187"/>
      <c r="D575" s="187"/>
      <c r="E575" s="187"/>
      <c r="F575" s="187"/>
      <c r="G575" s="188"/>
      <c r="H575" s="189"/>
      <c r="I575" s="189"/>
      <c r="J575" s="190"/>
      <c r="K575" s="191"/>
      <c r="L575" s="174" t="str">
        <f t="shared" si="19"/>
        <v>T</v>
      </c>
    </row>
    <row r="576" spans="1:12" hidden="1" x14ac:dyDescent="0.2">
      <c r="A576" s="172" t="str">
        <f t="shared" si="18"/>
        <v/>
      </c>
      <c r="B576" s="186"/>
      <c r="C576" s="187"/>
      <c r="D576" s="187"/>
      <c r="E576" s="187"/>
      <c r="F576" s="187"/>
      <c r="G576" s="188"/>
      <c r="H576" s="189"/>
      <c r="I576" s="189"/>
      <c r="J576" s="190"/>
      <c r="K576" s="191"/>
      <c r="L576" s="174" t="str">
        <f t="shared" si="19"/>
        <v>T</v>
      </c>
    </row>
    <row r="577" spans="1:12" hidden="1" x14ac:dyDescent="0.2">
      <c r="A577" s="172" t="str">
        <f t="shared" si="18"/>
        <v/>
      </c>
      <c r="B577" s="186"/>
      <c r="C577" s="187"/>
      <c r="D577" s="187"/>
      <c r="E577" s="187"/>
      <c r="F577" s="187"/>
      <c r="G577" s="188"/>
      <c r="H577" s="189"/>
      <c r="I577" s="189"/>
      <c r="J577" s="190"/>
      <c r="K577" s="191"/>
      <c r="L577" s="174" t="str">
        <f t="shared" si="19"/>
        <v>T</v>
      </c>
    </row>
    <row r="578" spans="1:12" hidden="1" x14ac:dyDescent="0.2">
      <c r="A578" s="172" t="str">
        <f t="shared" si="18"/>
        <v/>
      </c>
      <c r="B578" s="186"/>
      <c r="C578" s="187"/>
      <c r="D578" s="187"/>
      <c r="E578" s="187"/>
      <c r="F578" s="187"/>
      <c r="G578" s="188"/>
      <c r="H578" s="189"/>
      <c r="I578" s="189"/>
      <c r="J578" s="190"/>
      <c r="K578" s="191"/>
      <c r="L578" s="174" t="str">
        <f t="shared" si="19"/>
        <v>T</v>
      </c>
    </row>
    <row r="579" spans="1:12" hidden="1" x14ac:dyDescent="0.2">
      <c r="A579" s="172" t="str">
        <f t="shared" si="18"/>
        <v/>
      </c>
      <c r="B579" s="186"/>
      <c r="C579" s="187"/>
      <c r="D579" s="187"/>
      <c r="E579" s="187"/>
      <c r="F579" s="187"/>
      <c r="G579" s="188"/>
      <c r="H579" s="189"/>
      <c r="I579" s="189"/>
      <c r="J579" s="190"/>
      <c r="K579" s="191"/>
      <c r="L579" s="174" t="str">
        <f t="shared" si="19"/>
        <v>T</v>
      </c>
    </row>
    <row r="580" spans="1:12" hidden="1" x14ac:dyDescent="0.2">
      <c r="A580" s="172" t="str">
        <f t="shared" si="18"/>
        <v/>
      </c>
      <c r="B580" s="186"/>
      <c r="C580" s="187"/>
      <c r="D580" s="187"/>
      <c r="E580" s="187"/>
      <c r="F580" s="187"/>
      <c r="G580" s="188"/>
      <c r="H580" s="189"/>
      <c r="I580" s="189"/>
      <c r="J580" s="190"/>
      <c r="K580" s="191"/>
      <c r="L580" s="174" t="str">
        <f t="shared" si="19"/>
        <v>T</v>
      </c>
    </row>
    <row r="581" spans="1:12" hidden="1" x14ac:dyDescent="0.2">
      <c r="A581" s="172" t="str">
        <f t="shared" si="18"/>
        <v/>
      </c>
      <c r="B581" s="186"/>
      <c r="C581" s="187"/>
      <c r="D581" s="187"/>
      <c r="E581" s="187"/>
      <c r="F581" s="187"/>
      <c r="G581" s="188"/>
      <c r="H581" s="189"/>
      <c r="I581" s="189"/>
      <c r="J581" s="190"/>
      <c r="K581" s="191"/>
      <c r="L581" s="174" t="str">
        <f t="shared" si="19"/>
        <v>T</v>
      </c>
    </row>
    <row r="582" spans="1:12" hidden="1" x14ac:dyDescent="0.2">
      <c r="A582" s="172" t="str">
        <f t="shared" si="18"/>
        <v/>
      </c>
      <c r="B582" s="186"/>
      <c r="C582" s="187"/>
      <c r="D582" s="187"/>
      <c r="E582" s="187"/>
      <c r="F582" s="187"/>
      <c r="G582" s="188"/>
      <c r="H582" s="189"/>
      <c r="I582" s="189"/>
      <c r="J582" s="190"/>
      <c r="K582" s="191"/>
      <c r="L582" s="174" t="str">
        <f t="shared" si="19"/>
        <v>T</v>
      </c>
    </row>
    <row r="583" spans="1:12" hidden="1" x14ac:dyDescent="0.2">
      <c r="A583" s="172" t="str">
        <f t="shared" si="18"/>
        <v/>
      </c>
      <c r="B583" s="186"/>
      <c r="C583" s="187"/>
      <c r="D583" s="187"/>
      <c r="E583" s="187"/>
      <c r="F583" s="187"/>
      <c r="G583" s="188"/>
      <c r="H583" s="189"/>
      <c r="I583" s="189"/>
      <c r="J583" s="190"/>
      <c r="K583" s="191"/>
      <c r="L583" s="174" t="str">
        <f t="shared" si="19"/>
        <v>T</v>
      </c>
    </row>
    <row r="584" spans="1:12" hidden="1" x14ac:dyDescent="0.2">
      <c r="A584" s="172" t="str">
        <f t="shared" si="18"/>
        <v/>
      </c>
      <c r="B584" s="186"/>
      <c r="C584" s="187"/>
      <c r="D584" s="187"/>
      <c r="E584" s="187"/>
      <c r="F584" s="187"/>
      <c r="G584" s="188"/>
      <c r="H584" s="189"/>
      <c r="I584" s="189"/>
      <c r="J584" s="190"/>
      <c r="K584" s="191"/>
      <c r="L584" s="174" t="str">
        <f t="shared" si="19"/>
        <v>T</v>
      </c>
    </row>
    <row r="585" spans="1:12" hidden="1" x14ac:dyDescent="0.2">
      <c r="A585" s="172" t="str">
        <f t="shared" si="18"/>
        <v/>
      </c>
      <c r="B585" s="186"/>
      <c r="C585" s="187"/>
      <c r="D585" s="187"/>
      <c r="E585" s="187"/>
      <c r="F585" s="187"/>
      <c r="G585" s="188"/>
      <c r="H585" s="189"/>
      <c r="I585" s="189"/>
      <c r="J585" s="190"/>
      <c r="K585" s="191"/>
      <c r="L585" s="174" t="str">
        <f t="shared" si="19"/>
        <v>T</v>
      </c>
    </row>
    <row r="586" spans="1:12" hidden="1" x14ac:dyDescent="0.2">
      <c r="A586" s="172" t="str">
        <f t="shared" si="18"/>
        <v/>
      </c>
      <c r="B586" s="186"/>
      <c r="C586" s="187"/>
      <c r="D586" s="187"/>
      <c r="E586" s="187"/>
      <c r="F586" s="187"/>
      <c r="G586" s="188"/>
      <c r="H586" s="189"/>
      <c r="I586" s="189"/>
      <c r="J586" s="190"/>
      <c r="K586" s="191"/>
      <c r="L586" s="174" t="str">
        <f t="shared" si="19"/>
        <v>T</v>
      </c>
    </row>
    <row r="587" spans="1:12" hidden="1" x14ac:dyDescent="0.2">
      <c r="A587" s="172" t="str">
        <f t="shared" si="18"/>
        <v/>
      </c>
      <c r="B587" s="186"/>
      <c r="C587" s="187"/>
      <c r="D587" s="187"/>
      <c r="E587" s="187"/>
      <c r="F587" s="187"/>
      <c r="G587" s="188"/>
      <c r="H587" s="189"/>
      <c r="I587" s="189"/>
      <c r="J587" s="190"/>
      <c r="K587" s="191"/>
      <c r="L587" s="174" t="str">
        <f t="shared" si="19"/>
        <v>T</v>
      </c>
    </row>
    <row r="588" spans="1:12" hidden="1" x14ac:dyDescent="0.2">
      <c r="A588" s="172" t="str">
        <f t="shared" si="18"/>
        <v/>
      </c>
      <c r="B588" s="186"/>
      <c r="C588" s="187"/>
      <c r="D588" s="187"/>
      <c r="E588" s="187"/>
      <c r="F588" s="187"/>
      <c r="G588" s="188"/>
      <c r="H588" s="189"/>
      <c r="I588" s="189"/>
      <c r="J588" s="190"/>
      <c r="K588" s="191"/>
      <c r="L588" s="174" t="str">
        <f t="shared" si="19"/>
        <v>T</v>
      </c>
    </row>
    <row r="589" spans="1:12" hidden="1" x14ac:dyDescent="0.2">
      <c r="A589" s="172" t="str">
        <f t="shared" si="18"/>
        <v/>
      </c>
      <c r="B589" s="186"/>
      <c r="C589" s="187"/>
      <c r="D589" s="187"/>
      <c r="E589" s="187"/>
      <c r="F589" s="187"/>
      <c r="G589" s="188"/>
      <c r="H589" s="189"/>
      <c r="I589" s="189"/>
      <c r="J589" s="190"/>
      <c r="K589" s="191"/>
      <c r="L589" s="174" t="str">
        <f t="shared" si="19"/>
        <v>T</v>
      </c>
    </row>
    <row r="590" spans="1:12" hidden="1" x14ac:dyDescent="0.2">
      <c r="A590" s="172" t="str">
        <f t="shared" si="18"/>
        <v/>
      </c>
      <c r="B590" s="186"/>
      <c r="C590" s="187"/>
      <c r="D590" s="187"/>
      <c r="E590" s="187"/>
      <c r="F590" s="187"/>
      <c r="G590" s="188"/>
      <c r="H590" s="189"/>
      <c r="I590" s="189"/>
      <c r="J590" s="190"/>
      <c r="K590" s="191"/>
      <c r="L590" s="174" t="str">
        <f t="shared" si="19"/>
        <v>T</v>
      </c>
    </row>
    <row r="591" spans="1:12" hidden="1" x14ac:dyDescent="0.2">
      <c r="A591" s="172" t="str">
        <f t="shared" si="18"/>
        <v/>
      </c>
      <c r="B591" s="186"/>
      <c r="C591" s="187"/>
      <c r="D591" s="187"/>
      <c r="E591" s="187"/>
      <c r="F591" s="187"/>
      <c r="G591" s="188"/>
      <c r="H591" s="189"/>
      <c r="I591" s="189"/>
      <c r="J591" s="190"/>
      <c r="K591" s="191"/>
      <c r="L591" s="174" t="str">
        <f t="shared" si="19"/>
        <v>T</v>
      </c>
    </row>
    <row r="592" spans="1:12" hidden="1" x14ac:dyDescent="0.2">
      <c r="A592" s="172" t="str">
        <f t="shared" si="18"/>
        <v/>
      </c>
      <c r="B592" s="186"/>
      <c r="C592" s="187"/>
      <c r="D592" s="187"/>
      <c r="E592" s="187"/>
      <c r="F592" s="187"/>
      <c r="G592" s="188"/>
      <c r="H592" s="189"/>
      <c r="I592" s="189"/>
      <c r="J592" s="190"/>
      <c r="K592" s="191"/>
      <c r="L592" s="174" t="str">
        <f t="shared" si="19"/>
        <v>T</v>
      </c>
    </row>
    <row r="593" spans="1:12" hidden="1" x14ac:dyDescent="0.2">
      <c r="A593" s="172" t="str">
        <f t="shared" si="18"/>
        <v/>
      </c>
      <c r="B593" s="186"/>
      <c r="C593" s="187"/>
      <c r="D593" s="187"/>
      <c r="E593" s="187"/>
      <c r="F593" s="187"/>
      <c r="G593" s="188"/>
      <c r="H593" s="189"/>
      <c r="I593" s="189"/>
      <c r="J593" s="190"/>
      <c r="K593" s="191"/>
      <c r="L593" s="174" t="str">
        <f t="shared" si="19"/>
        <v>T</v>
      </c>
    </row>
    <row r="594" spans="1:12" hidden="1" x14ac:dyDescent="0.2">
      <c r="A594" s="172" t="str">
        <f t="shared" si="18"/>
        <v/>
      </c>
      <c r="B594" s="186"/>
      <c r="C594" s="187"/>
      <c r="D594" s="187"/>
      <c r="E594" s="187"/>
      <c r="F594" s="187"/>
      <c r="G594" s="188"/>
      <c r="H594" s="189"/>
      <c r="I594" s="189"/>
      <c r="J594" s="190"/>
      <c r="K594" s="191"/>
      <c r="L594" s="174" t="str">
        <f t="shared" si="19"/>
        <v>T</v>
      </c>
    </row>
    <row r="595" spans="1:12" hidden="1" x14ac:dyDescent="0.2">
      <c r="A595" s="172" t="str">
        <f t="shared" si="18"/>
        <v/>
      </c>
      <c r="B595" s="186"/>
      <c r="C595" s="187"/>
      <c r="D595" s="187"/>
      <c r="E595" s="187"/>
      <c r="F595" s="187"/>
      <c r="G595" s="188"/>
      <c r="H595" s="189"/>
      <c r="I595" s="189"/>
      <c r="J595" s="190"/>
      <c r="K595" s="191"/>
      <c r="L595" s="174" t="str">
        <f t="shared" si="19"/>
        <v>T</v>
      </c>
    </row>
    <row r="596" spans="1:12" hidden="1" x14ac:dyDescent="0.2">
      <c r="A596" s="172" t="str">
        <f t="shared" si="18"/>
        <v/>
      </c>
      <c r="B596" s="186"/>
      <c r="C596" s="187"/>
      <c r="D596" s="187"/>
      <c r="E596" s="187"/>
      <c r="F596" s="187"/>
      <c r="G596" s="188"/>
      <c r="H596" s="189"/>
      <c r="I596" s="189"/>
      <c r="J596" s="190"/>
      <c r="K596" s="191"/>
      <c r="L596" s="174" t="str">
        <f t="shared" si="19"/>
        <v>T</v>
      </c>
    </row>
    <row r="597" spans="1:12" hidden="1" x14ac:dyDescent="0.2">
      <c r="A597" s="172" t="str">
        <f t="shared" si="18"/>
        <v/>
      </c>
      <c r="B597" s="186"/>
      <c r="C597" s="187"/>
      <c r="D597" s="187"/>
      <c r="E597" s="187"/>
      <c r="F597" s="187"/>
      <c r="G597" s="188"/>
      <c r="H597" s="189"/>
      <c r="I597" s="189"/>
      <c r="J597" s="190"/>
      <c r="K597" s="191"/>
      <c r="L597" s="174" t="str">
        <f t="shared" si="19"/>
        <v>T</v>
      </c>
    </row>
    <row r="598" spans="1:12" hidden="1" x14ac:dyDescent="0.2">
      <c r="A598" s="172" t="str">
        <f t="shared" si="18"/>
        <v/>
      </c>
      <c r="B598" s="186"/>
      <c r="C598" s="187"/>
      <c r="D598" s="187"/>
      <c r="E598" s="187"/>
      <c r="F598" s="187"/>
      <c r="G598" s="188"/>
      <c r="H598" s="189"/>
      <c r="I598" s="189"/>
      <c r="J598" s="190"/>
      <c r="K598" s="191"/>
      <c r="L598" s="174" t="str">
        <f t="shared" si="19"/>
        <v>T</v>
      </c>
    </row>
    <row r="599" spans="1:12" hidden="1" x14ac:dyDescent="0.2">
      <c r="A599" s="172" t="str">
        <f t="shared" si="18"/>
        <v/>
      </c>
      <c r="B599" s="186"/>
      <c r="C599" s="187"/>
      <c r="D599" s="187"/>
      <c r="E599" s="187"/>
      <c r="F599" s="187"/>
      <c r="G599" s="188"/>
      <c r="H599" s="189"/>
      <c r="I599" s="189"/>
      <c r="J599" s="190"/>
      <c r="K599" s="191"/>
      <c r="L599" s="174" t="str">
        <f t="shared" si="19"/>
        <v>T</v>
      </c>
    </row>
    <row r="600" spans="1:12" hidden="1" x14ac:dyDescent="0.2">
      <c r="A600" s="172" t="str">
        <f t="shared" si="18"/>
        <v/>
      </c>
      <c r="B600" s="186"/>
      <c r="C600" s="187"/>
      <c r="D600" s="187"/>
      <c r="E600" s="187"/>
      <c r="F600" s="187"/>
      <c r="G600" s="188"/>
      <c r="H600" s="189"/>
      <c r="I600" s="189"/>
      <c r="J600" s="190"/>
      <c r="K600" s="191"/>
      <c r="L600" s="174" t="str">
        <f t="shared" si="19"/>
        <v>T</v>
      </c>
    </row>
    <row r="601" spans="1:12" hidden="1" x14ac:dyDescent="0.2">
      <c r="A601" s="172" t="str">
        <f t="shared" si="18"/>
        <v/>
      </c>
      <c r="B601" s="186"/>
      <c r="C601" s="187"/>
      <c r="D601" s="187"/>
      <c r="E601" s="187"/>
      <c r="F601" s="187"/>
      <c r="G601" s="188"/>
      <c r="H601" s="189"/>
      <c r="I601" s="189"/>
      <c r="J601" s="190"/>
      <c r="K601" s="191"/>
      <c r="L601" s="174" t="str">
        <f t="shared" si="19"/>
        <v>T</v>
      </c>
    </row>
    <row r="602" spans="1:12" hidden="1" x14ac:dyDescent="0.2">
      <c r="A602" s="172" t="str">
        <f t="shared" si="18"/>
        <v/>
      </c>
      <c r="B602" s="186"/>
      <c r="C602" s="187"/>
      <c r="D602" s="187"/>
      <c r="E602" s="187"/>
      <c r="F602" s="187"/>
      <c r="G602" s="188"/>
      <c r="H602" s="189"/>
      <c r="I602" s="189"/>
      <c r="J602" s="190"/>
      <c r="K602" s="191"/>
      <c r="L602" s="174" t="str">
        <f t="shared" si="19"/>
        <v>T</v>
      </c>
    </row>
    <row r="603" spans="1:12" hidden="1" x14ac:dyDescent="0.2">
      <c r="A603" s="172" t="str">
        <f t="shared" si="18"/>
        <v/>
      </c>
      <c r="B603" s="186"/>
      <c r="C603" s="187"/>
      <c r="D603" s="187"/>
      <c r="E603" s="187"/>
      <c r="F603" s="187"/>
      <c r="G603" s="188"/>
      <c r="H603" s="189"/>
      <c r="I603" s="189"/>
      <c r="J603" s="190"/>
      <c r="K603" s="191"/>
      <c r="L603" s="174" t="str">
        <f t="shared" si="19"/>
        <v>T</v>
      </c>
    </row>
    <row r="604" spans="1:12" hidden="1" x14ac:dyDescent="0.2">
      <c r="A604" s="172" t="str">
        <f t="shared" si="18"/>
        <v/>
      </c>
      <c r="B604" s="186"/>
      <c r="C604" s="187"/>
      <c r="D604" s="187"/>
      <c r="E604" s="187"/>
      <c r="F604" s="187"/>
      <c r="G604" s="188"/>
      <c r="H604" s="189"/>
      <c r="I604" s="189"/>
      <c r="J604" s="190"/>
      <c r="K604" s="191"/>
      <c r="L604" s="174" t="str">
        <f t="shared" si="19"/>
        <v>T</v>
      </c>
    </row>
    <row r="605" spans="1:12" hidden="1" x14ac:dyDescent="0.2">
      <c r="A605" s="172" t="str">
        <f t="shared" si="18"/>
        <v/>
      </c>
      <c r="B605" s="186"/>
      <c r="C605" s="187"/>
      <c r="D605" s="187"/>
      <c r="E605" s="187"/>
      <c r="F605" s="187"/>
      <c r="G605" s="188"/>
      <c r="H605" s="189"/>
      <c r="I605" s="189"/>
      <c r="J605" s="190"/>
      <c r="K605" s="191"/>
      <c r="L605" s="174" t="str">
        <f t="shared" si="19"/>
        <v>T</v>
      </c>
    </row>
    <row r="606" spans="1:12" hidden="1" x14ac:dyDescent="0.2">
      <c r="A606" s="172" t="str">
        <f t="shared" si="18"/>
        <v/>
      </c>
      <c r="B606" s="186"/>
      <c r="C606" s="187"/>
      <c r="D606" s="187"/>
      <c r="E606" s="187"/>
      <c r="F606" s="187"/>
      <c r="G606" s="188"/>
      <c r="H606" s="189"/>
      <c r="I606" s="189"/>
      <c r="J606" s="190"/>
      <c r="K606" s="191"/>
      <c r="L606" s="174" t="str">
        <f t="shared" si="19"/>
        <v>T</v>
      </c>
    </row>
    <row r="607" spans="1:12" hidden="1" x14ac:dyDescent="0.2">
      <c r="A607" s="172" t="str">
        <f t="shared" si="18"/>
        <v/>
      </c>
      <c r="B607" s="186"/>
      <c r="C607" s="187"/>
      <c r="D607" s="187"/>
      <c r="E607" s="187"/>
      <c r="F607" s="187"/>
      <c r="G607" s="188"/>
      <c r="H607" s="189"/>
      <c r="I607" s="189"/>
      <c r="J607" s="190"/>
      <c r="K607" s="191"/>
      <c r="L607" s="174" t="str">
        <f t="shared" si="19"/>
        <v>T</v>
      </c>
    </row>
    <row r="608" spans="1:12" hidden="1" x14ac:dyDescent="0.2">
      <c r="A608" s="172" t="str">
        <f t="shared" si="18"/>
        <v/>
      </c>
      <c r="B608" s="186"/>
      <c r="C608" s="187"/>
      <c r="D608" s="187"/>
      <c r="E608" s="187"/>
      <c r="F608" s="187"/>
      <c r="G608" s="188"/>
      <c r="H608" s="189"/>
      <c r="I608" s="189"/>
      <c r="J608" s="190"/>
      <c r="K608" s="191"/>
      <c r="L608" s="174" t="str">
        <f t="shared" si="19"/>
        <v>T</v>
      </c>
    </row>
    <row r="609" spans="1:12" hidden="1" x14ac:dyDescent="0.2">
      <c r="A609" s="172" t="str">
        <f t="shared" si="18"/>
        <v/>
      </c>
      <c r="B609" s="186"/>
      <c r="C609" s="187"/>
      <c r="D609" s="187"/>
      <c r="E609" s="187"/>
      <c r="F609" s="187"/>
      <c r="G609" s="188"/>
      <c r="H609" s="189"/>
      <c r="I609" s="189"/>
      <c r="J609" s="190"/>
      <c r="K609" s="191"/>
      <c r="L609" s="174" t="str">
        <f t="shared" si="19"/>
        <v>T</v>
      </c>
    </row>
    <row r="610" spans="1:12" hidden="1" x14ac:dyDescent="0.2">
      <c r="A610" s="172" t="str">
        <f t="shared" si="18"/>
        <v/>
      </c>
      <c r="B610" s="186"/>
      <c r="C610" s="187"/>
      <c r="D610" s="187"/>
      <c r="E610" s="187"/>
      <c r="F610" s="187"/>
      <c r="G610" s="188"/>
      <c r="H610" s="189"/>
      <c r="I610" s="189"/>
      <c r="J610" s="190"/>
      <c r="K610" s="191"/>
      <c r="L610" s="174" t="str">
        <f t="shared" si="19"/>
        <v>T</v>
      </c>
    </row>
    <row r="611" spans="1:12" hidden="1" x14ac:dyDescent="0.2">
      <c r="A611" s="172" t="str">
        <f t="shared" si="18"/>
        <v/>
      </c>
      <c r="B611" s="186"/>
      <c r="C611" s="187"/>
      <c r="D611" s="187"/>
      <c r="E611" s="187"/>
      <c r="F611" s="187"/>
      <c r="G611" s="188"/>
      <c r="H611" s="189"/>
      <c r="I611" s="189"/>
      <c r="J611" s="190"/>
      <c r="K611" s="191"/>
      <c r="L611" s="174" t="str">
        <f t="shared" si="19"/>
        <v>T</v>
      </c>
    </row>
    <row r="612" spans="1:12" hidden="1" x14ac:dyDescent="0.2">
      <c r="A612" s="172" t="str">
        <f t="shared" si="18"/>
        <v/>
      </c>
      <c r="B612" s="186"/>
      <c r="C612" s="187"/>
      <c r="D612" s="187"/>
      <c r="E612" s="187"/>
      <c r="F612" s="187"/>
      <c r="G612" s="188"/>
      <c r="H612" s="189"/>
      <c r="I612" s="189"/>
      <c r="J612" s="190"/>
      <c r="K612" s="191"/>
      <c r="L612" s="174" t="str">
        <f t="shared" si="19"/>
        <v>T</v>
      </c>
    </row>
    <row r="613" spans="1:12" hidden="1" x14ac:dyDescent="0.2">
      <c r="A613" s="172" t="str">
        <f t="shared" si="18"/>
        <v/>
      </c>
      <c r="B613" s="186"/>
      <c r="C613" s="187"/>
      <c r="D613" s="187"/>
      <c r="E613" s="187"/>
      <c r="F613" s="187"/>
      <c r="G613" s="188"/>
      <c r="H613" s="189"/>
      <c r="I613" s="189"/>
      <c r="J613" s="190"/>
      <c r="K613" s="191"/>
      <c r="L613" s="174" t="str">
        <f t="shared" si="19"/>
        <v>T</v>
      </c>
    </row>
    <row r="614" spans="1:12" hidden="1" x14ac:dyDescent="0.2">
      <c r="A614" s="172" t="str">
        <f t="shared" si="18"/>
        <v/>
      </c>
      <c r="B614" s="186"/>
      <c r="C614" s="187"/>
      <c r="D614" s="187"/>
      <c r="E614" s="187"/>
      <c r="F614" s="187"/>
      <c r="G614" s="188"/>
      <c r="H614" s="189"/>
      <c r="I614" s="189"/>
      <c r="J614" s="190"/>
      <c r="K614" s="191"/>
      <c r="L614" s="174" t="str">
        <f t="shared" si="19"/>
        <v>T</v>
      </c>
    </row>
    <row r="615" spans="1:12" hidden="1" x14ac:dyDescent="0.2">
      <c r="A615" s="172" t="str">
        <f t="shared" si="18"/>
        <v/>
      </c>
      <c r="B615" s="186"/>
      <c r="C615" s="187"/>
      <c r="D615" s="187"/>
      <c r="E615" s="187"/>
      <c r="F615" s="187"/>
      <c r="G615" s="188"/>
      <c r="H615" s="189"/>
      <c r="I615" s="189"/>
      <c r="J615" s="190"/>
      <c r="K615" s="191"/>
      <c r="L615" s="174" t="str">
        <f t="shared" si="19"/>
        <v>T</v>
      </c>
    </row>
    <row r="616" spans="1:12" hidden="1" x14ac:dyDescent="0.2">
      <c r="A616" s="172" t="str">
        <f t="shared" si="18"/>
        <v/>
      </c>
      <c r="B616" s="186"/>
      <c r="C616" s="187"/>
      <c r="D616" s="187"/>
      <c r="E616" s="187"/>
      <c r="F616" s="187"/>
      <c r="G616" s="188"/>
      <c r="H616" s="189"/>
      <c r="I616" s="189"/>
      <c r="J616" s="190"/>
      <c r="K616" s="191"/>
      <c r="L616" s="174" t="str">
        <f t="shared" si="19"/>
        <v>T</v>
      </c>
    </row>
    <row r="617" spans="1:12" hidden="1" x14ac:dyDescent="0.2">
      <c r="A617" s="172" t="str">
        <f t="shared" si="18"/>
        <v/>
      </c>
      <c r="B617" s="186"/>
      <c r="C617" s="187"/>
      <c r="D617" s="187"/>
      <c r="E617" s="187"/>
      <c r="F617" s="187"/>
      <c r="G617" s="188"/>
      <c r="H617" s="189"/>
      <c r="I617" s="189"/>
      <c r="J617" s="190"/>
      <c r="K617" s="191"/>
      <c r="L617" s="174" t="str">
        <f t="shared" si="19"/>
        <v>T</v>
      </c>
    </row>
    <row r="618" spans="1:12" hidden="1" x14ac:dyDescent="0.2">
      <c r="A618" s="172" t="str">
        <f t="shared" si="18"/>
        <v/>
      </c>
      <c r="B618" s="186"/>
      <c r="C618" s="187"/>
      <c r="D618" s="187"/>
      <c r="E618" s="187"/>
      <c r="F618" s="187"/>
      <c r="G618" s="188"/>
      <c r="H618" s="189"/>
      <c r="I618" s="189"/>
      <c r="J618" s="190"/>
      <c r="K618" s="191"/>
      <c r="L618" s="174" t="str">
        <f t="shared" si="19"/>
        <v>T</v>
      </c>
    </row>
    <row r="619" spans="1:12" hidden="1" x14ac:dyDescent="0.2">
      <c r="A619" s="172" t="str">
        <f t="shared" si="18"/>
        <v/>
      </c>
      <c r="B619" s="186"/>
      <c r="C619" s="187"/>
      <c r="D619" s="187"/>
      <c r="E619" s="187"/>
      <c r="F619" s="187"/>
      <c r="G619" s="188"/>
      <c r="H619" s="189"/>
      <c r="I619" s="189"/>
      <c r="J619" s="190"/>
      <c r="K619" s="191"/>
      <c r="L619" s="174" t="str">
        <f t="shared" si="19"/>
        <v>T</v>
      </c>
    </row>
    <row r="620" spans="1:12" hidden="1" x14ac:dyDescent="0.2">
      <c r="A620" s="172" t="str">
        <f t="shared" si="18"/>
        <v/>
      </c>
      <c r="B620" s="186"/>
      <c r="C620" s="187"/>
      <c r="D620" s="187"/>
      <c r="E620" s="187"/>
      <c r="F620" s="187"/>
      <c r="G620" s="188"/>
      <c r="H620" s="189"/>
      <c r="I620" s="189"/>
      <c r="J620" s="190"/>
      <c r="K620" s="191"/>
      <c r="L620" s="174" t="str">
        <f t="shared" si="19"/>
        <v>T</v>
      </c>
    </row>
    <row r="621" spans="1:12" hidden="1" x14ac:dyDescent="0.2">
      <c r="A621" s="172" t="str">
        <f t="shared" si="18"/>
        <v/>
      </c>
      <c r="B621" s="186"/>
      <c r="C621" s="187"/>
      <c r="D621" s="187"/>
      <c r="E621" s="187"/>
      <c r="F621" s="187"/>
      <c r="G621" s="188"/>
      <c r="H621" s="189"/>
      <c r="I621" s="189"/>
      <c r="J621" s="190"/>
      <c r="K621" s="191"/>
      <c r="L621" s="174" t="str">
        <f t="shared" si="19"/>
        <v>T</v>
      </c>
    </row>
    <row r="622" spans="1:12" hidden="1" x14ac:dyDescent="0.2">
      <c r="A622" s="172" t="str">
        <f t="shared" si="18"/>
        <v/>
      </c>
      <c r="B622" s="186"/>
      <c r="C622" s="187"/>
      <c r="D622" s="187"/>
      <c r="E622" s="187"/>
      <c r="F622" s="187"/>
      <c r="G622" s="188"/>
      <c r="H622" s="189"/>
      <c r="I622" s="189"/>
      <c r="J622" s="190"/>
      <c r="K622" s="191"/>
      <c r="L622" s="174" t="str">
        <f t="shared" si="19"/>
        <v>T</v>
      </c>
    </row>
    <row r="623" spans="1:12" hidden="1" x14ac:dyDescent="0.2">
      <c r="A623" s="172" t="str">
        <f t="shared" si="18"/>
        <v/>
      </c>
      <c r="B623" s="186"/>
      <c r="C623" s="187"/>
      <c r="D623" s="187"/>
      <c r="E623" s="187"/>
      <c r="F623" s="187"/>
      <c r="G623" s="188"/>
      <c r="H623" s="189"/>
      <c r="I623" s="189"/>
      <c r="J623" s="190"/>
      <c r="K623" s="191"/>
      <c r="L623" s="174" t="str">
        <f t="shared" si="19"/>
        <v>T</v>
      </c>
    </row>
    <row r="624" spans="1:12" hidden="1" x14ac:dyDescent="0.2">
      <c r="A624" s="172" t="str">
        <f t="shared" si="18"/>
        <v/>
      </c>
      <c r="B624" s="186"/>
      <c r="C624" s="187"/>
      <c r="D624" s="187"/>
      <c r="E624" s="187"/>
      <c r="F624" s="187"/>
      <c r="G624" s="188"/>
      <c r="H624" s="189"/>
      <c r="I624" s="189"/>
      <c r="J624" s="190"/>
      <c r="K624" s="191"/>
      <c r="L624" s="174" t="str">
        <f t="shared" si="19"/>
        <v>T</v>
      </c>
    </row>
    <row r="625" spans="1:12" hidden="1" x14ac:dyDescent="0.2">
      <c r="A625" s="172" t="str">
        <f t="shared" si="18"/>
        <v/>
      </c>
      <c r="B625" s="186"/>
      <c r="C625" s="187"/>
      <c r="D625" s="187"/>
      <c r="E625" s="187"/>
      <c r="F625" s="187"/>
      <c r="G625" s="188"/>
      <c r="H625" s="189"/>
      <c r="I625" s="189"/>
      <c r="J625" s="190"/>
      <c r="K625" s="191"/>
      <c r="L625" s="174" t="str">
        <f t="shared" si="19"/>
        <v>T</v>
      </c>
    </row>
    <row r="626" spans="1:12" hidden="1" x14ac:dyDescent="0.2">
      <c r="A626" s="172" t="str">
        <f t="shared" si="18"/>
        <v/>
      </c>
      <c r="B626" s="186"/>
      <c r="C626" s="187"/>
      <c r="D626" s="187"/>
      <c r="E626" s="187"/>
      <c r="F626" s="187"/>
      <c r="G626" s="188"/>
      <c r="H626" s="189"/>
      <c r="I626" s="189"/>
      <c r="J626" s="190"/>
      <c r="K626" s="191"/>
      <c r="L626" s="174" t="str">
        <f t="shared" si="19"/>
        <v>T</v>
      </c>
    </row>
    <row r="627" spans="1:12" hidden="1" x14ac:dyDescent="0.2">
      <c r="A627" s="172" t="str">
        <f t="shared" si="18"/>
        <v/>
      </c>
      <c r="B627" s="186"/>
      <c r="C627" s="187"/>
      <c r="D627" s="187"/>
      <c r="E627" s="187"/>
      <c r="F627" s="187"/>
      <c r="G627" s="188"/>
      <c r="H627" s="189"/>
      <c r="I627" s="189"/>
      <c r="J627" s="190"/>
      <c r="K627" s="191"/>
      <c r="L627" s="174" t="str">
        <f t="shared" si="19"/>
        <v>T</v>
      </c>
    </row>
    <row r="628" spans="1:12" hidden="1" x14ac:dyDescent="0.2">
      <c r="A628" s="172" t="str">
        <f t="shared" si="18"/>
        <v/>
      </c>
      <c r="B628" s="186"/>
      <c r="C628" s="187"/>
      <c r="D628" s="187"/>
      <c r="E628" s="187"/>
      <c r="F628" s="187"/>
      <c r="G628" s="188"/>
      <c r="H628" s="189"/>
      <c r="I628" s="189"/>
      <c r="J628" s="190"/>
      <c r="K628" s="191"/>
      <c r="L628" s="174" t="str">
        <f t="shared" si="19"/>
        <v>T</v>
      </c>
    </row>
    <row r="629" spans="1:12" hidden="1" x14ac:dyDescent="0.2">
      <c r="A629" s="172" t="str">
        <f t="shared" ref="A629:A692" si="20">IF(B629&lt;&gt;0,"F","")</f>
        <v/>
      </c>
      <c r="B629" s="186"/>
      <c r="C629" s="187"/>
      <c r="D629" s="187"/>
      <c r="E629" s="187"/>
      <c r="F629" s="187"/>
      <c r="G629" s="188"/>
      <c r="H629" s="189"/>
      <c r="I629" s="189"/>
      <c r="J629" s="190"/>
      <c r="K629" s="191"/>
      <c r="L629" s="174" t="str">
        <f t="shared" ref="L629:L692" si="21">IF(I629=0,"T","I")</f>
        <v>T</v>
      </c>
    </row>
    <row r="630" spans="1:12" hidden="1" x14ac:dyDescent="0.2">
      <c r="A630" s="172" t="str">
        <f t="shared" si="20"/>
        <v/>
      </c>
      <c r="B630" s="186"/>
      <c r="C630" s="187"/>
      <c r="D630" s="187"/>
      <c r="E630" s="187"/>
      <c r="F630" s="187"/>
      <c r="G630" s="188"/>
      <c r="H630" s="189"/>
      <c r="I630" s="189"/>
      <c r="J630" s="190"/>
      <c r="K630" s="191"/>
      <c r="L630" s="174" t="str">
        <f t="shared" si="21"/>
        <v>T</v>
      </c>
    </row>
    <row r="631" spans="1:12" hidden="1" x14ac:dyDescent="0.2">
      <c r="A631" s="172" t="str">
        <f t="shared" si="20"/>
        <v/>
      </c>
      <c r="B631" s="186"/>
      <c r="C631" s="187"/>
      <c r="D631" s="187"/>
      <c r="E631" s="187"/>
      <c r="F631" s="187"/>
      <c r="G631" s="188"/>
      <c r="H631" s="189"/>
      <c r="I631" s="189"/>
      <c r="J631" s="190"/>
      <c r="K631" s="191"/>
      <c r="L631" s="174" t="str">
        <f t="shared" si="21"/>
        <v>T</v>
      </c>
    </row>
    <row r="632" spans="1:12" hidden="1" x14ac:dyDescent="0.2">
      <c r="A632" s="172" t="str">
        <f t="shared" si="20"/>
        <v/>
      </c>
      <c r="B632" s="186"/>
      <c r="C632" s="187"/>
      <c r="D632" s="187"/>
      <c r="E632" s="187"/>
      <c r="F632" s="187"/>
      <c r="G632" s="188"/>
      <c r="H632" s="189"/>
      <c r="I632" s="189"/>
      <c r="J632" s="190"/>
      <c r="K632" s="191"/>
      <c r="L632" s="174" t="str">
        <f t="shared" si="21"/>
        <v>T</v>
      </c>
    </row>
    <row r="633" spans="1:12" hidden="1" x14ac:dyDescent="0.2">
      <c r="A633" s="172" t="str">
        <f t="shared" si="20"/>
        <v/>
      </c>
      <c r="B633" s="186"/>
      <c r="C633" s="187"/>
      <c r="D633" s="187"/>
      <c r="E633" s="187"/>
      <c r="F633" s="187"/>
      <c r="G633" s="188"/>
      <c r="H633" s="189"/>
      <c r="I633" s="189"/>
      <c r="J633" s="190"/>
      <c r="K633" s="191"/>
      <c r="L633" s="174" t="str">
        <f t="shared" si="21"/>
        <v>T</v>
      </c>
    </row>
    <row r="634" spans="1:12" hidden="1" x14ac:dyDescent="0.2">
      <c r="A634" s="172" t="str">
        <f t="shared" si="20"/>
        <v/>
      </c>
      <c r="B634" s="186"/>
      <c r="C634" s="187"/>
      <c r="D634" s="187"/>
      <c r="E634" s="187"/>
      <c r="F634" s="187"/>
      <c r="G634" s="188"/>
      <c r="H634" s="189"/>
      <c r="I634" s="189"/>
      <c r="J634" s="190"/>
      <c r="K634" s="191"/>
      <c r="L634" s="174" t="str">
        <f t="shared" si="21"/>
        <v>T</v>
      </c>
    </row>
    <row r="635" spans="1:12" hidden="1" x14ac:dyDescent="0.2">
      <c r="A635" s="172" t="str">
        <f t="shared" si="20"/>
        <v/>
      </c>
      <c r="B635" s="186"/>
      <c r="C635" s="187"/>
      <c r="D635" s="187"/>
      <c r="E635" s="187"/>
      <c r="F635" s="187"/>
      <c r="G635" s="188"/>
      <c r="H635" s="189"/>
      <c r="I635" s="189"/>
      <c r="J635" s="190"/>
      <c r="K635" s="191"/>
      <c r="L635" s="174" t="str">
        <f t="shared" si="21"/>
        <v>T</v>
      </c>
    </row>
    <row r="636" spans="1:12" hidden="1" x14ac:dyDescent="0.2">
      <c r="A636" s="172" t="str">
        <f t="shared" si="20"/>
        <v/>
      </c>
      <c r="B636" s="186"/>
      <c r="C636" s="187"/>
      <c r="D636" s="187"/>
      <c r="E636" s="187"/>
      <c r="F636" s="187"/>
      <c r="G636" s="188"/>
      <c r="H636" s="189"/>
      <c r="I636" s="189"/>
      <c r="J636" s="190"/>
      <c r="K636" s="191"/>
      <c r="L636" s="174" t="str">
        <f t="shared" si="21"/>
        <v>T</v>
      </c>
    </row>
    <row r="637" spans="1:12" hidden="1" x14ac:dyDescent="0.2">
      <c r="A637" s="172" t="str">
        <f t="shared" si="20"/>
        <v/>
      </c>
      <c r="B637" s="186"/>
      <c r="C637" s="187"/>
      <c r="D637" s="187"/>
      <c r="E637" s="187"/>
      <c r="F637" s="187"/>
      <c r="G637" s="188"/>
      <c r="H637" s="189"/>
      <c r="I637" s="189"/>
      <c r="J637" s="190"/>
      <c r="K637" s="191"/>
      <c r="L637" s="174" t="str">
        <f t="shared" si="21"/>
        <v>T</v>
      </c>
    </row>
    <row r="638" spans="1:12" hidden="1" x14ac:dyDescent="0.2">
      <c r="A638" s="172" t="str">
        <f t="shared" si="20"/>
        <v/>
      </c>
      <c r="B638" s="186"/>
      <c r="C638" s="187"/>
      <c r="D638" s="187"/>
      <c r="E638" s="187"/>
      <c r="F638" s="187"/>
      <c r="G638" s="188"/>
      <c r="H638" s="189"/>
      <c r="I638" s="189"/>
      <c r="J638" s="190"/>
      <c r="K638" s="191"/>
      <c r="L638" s="174" t="str">
        <f t="shared" si="21"/>
        <v>T</v>
      </c>
    </row>
    <row r="639" spans="1:12" hidden="1" x14ac:dyDescent="0.2">
      <c r="A639" s="172" t="str">
        <f t="shared" si="20"/>
        <v/>
      </c>
      <c r="B639" s="186"/>
      <c r="C639" s="187"/>
      <c r="D639" s="187"/>
      <c r="E639" s="187"/>
      <c r="F639" s="187"/>
      <c r="G639" s="188"/>
      <c r="H639" s="189"/>
      <c r="I639" s="189"/>
      <c r="J639" s="190"/>
      <c r="K639" s="191"/>
      <c r="L639" s="174" t="str">
        <f t="shared" si="21"/>
        <v>T</v>
      </c>
    </row>
    <row r="640" spans="1:12" hidden="1" x14ac:dyDescent="0.2">
      <c r="A640" s="172" t="str">
        <f t="shared" si="20"/>
        <v/>
      </c>
      <c r="B640" s="186"/>
      <c r="C640" s="187"/>
      <c r="D640" s="187"/>
      <c r="E640" s="187"/>
      <c r="F640" s="187"/>
      <c r="G640" s="188"/>
      <c r="H640" s="189"/>
      <c r="I640" s="189"/>
      <c r="J640" s="190"/>
      <c r="K640" s="191"/>
      <c r="L640" s="174" t="str">
        <f t="shared" si="21"/>
        <v>T</v>
      </c>
    </row>
    <row r="641" spans="1:12" hidden="1" x14ac:dyDescent="0.2">
      <c r="A641" s="172" t="str">
        <f t="shared" si="20"/>
        <v/>
      </c>
      <c r="B641" s="186"/>
      <c r="C641" s="187"/>
      <c r="D641" s="187"/>
      <c r="E641" s="187"/>
      <c r="F641" s="187"/>
      <c r="G641" s="188"/>
      <c r="H641" s="189"/>
      <c r="I641" s="189"/>
      <c r="J641" s="190"/>
      <c r="K641" s="191"/>
      <c r="L641" s="174" t="str">
        <f t="shared" si="21"/>
        <v>T</v>
      </c>
    </row>
    <row r="642" spans="1:12" hidden="1" x14ac:dyDescent="0.2">
      <c r="A642" s="172" t="str">
        <f t="shared" si="20"/>
        <v/>
      </c>
      <c r="B642" s="186"/>
      <c r="C642" s="187"/>
      <c r="D642" s="187"/>
      <c r="E642" s="187"/>
      <c r="F642" s="187"/>
      <c r="G642" s="188"/>
      <c r="H642" s="189"/>
      <c r="I642" s="189"/>
      <c r="J642" s="190"/>
      <c r="K642" s="191"/>
      <c r="L642" s="174" t="str">
        <f t="shared" si="21"/>
        <v>T</v>
      </c>
    </row>
    <row r="643" spans="1:12" hidden="1" x14ac:dyDescent="0.2">
      <c r="A643" s="172" t="str">
        <f t="shared" si="20"/>
        <v/>
      </c>
      <c r="B643" s="186"/>
      <c r="C643" s="187"/>
      <c r="D643" s="187"/>
      <c r="E643" s="187"/>
      <c r="F643" s="187"/>
      <c r="G643" s="188"/>
      <c r="H643" s="189"/>
      <c r="I643" s="189"/>
      <c r="J643" s="190"/>
      <c r="K643" s="191"/>
      <c r="L643" s="174" t="str">
        <f t="shared" si="21"/>
        <v>T</v>
      </c>
    </row>
    <row r="644" spans="1:12" hidden="1" x14ac:dyDescent="0.2">
      <c r="A644" s="172" t="str">
        <f t="shared" si="20"/>
        <v/>
      </c>
      <c r="B644" s="186"/>
      <c r="C644" s="187"/>
      <c r="D644" s="187"/>
      <c r="E644" s="187"/>
      <c r="F644" s="187"/>
      <c r="G644" s="188"/>
      <c r="H644" s="189"/>
      <c r="I644" s="189"/>
      <c r="J644" s="190"/>
      <c r="K644" s="191"/>
      <c r="L644" s="174" t="str">
        <f t="shared" si="21"/>
        <v>T</v>
      </c>
    </row>
    <row r="645" spans="1:12" hidden="1" x14ac:dyDescent="0.2">
      <c r="A645" s="172" t="str">
        <f t="shared" si="20"/>
        <v/>
      </c>
      <c r="B645" s="186"/>
      <c r="C645" s="187"/>
      <c r="D645" s="187"/>
      <c r="E645" s="187"/>
      <c r="F645" s="187"/>
      <c r="G645" s="188"/>
      <c r="H645" s="189"/>
      <c r="I645" s="189"/>
      <c r="J645" s="190"/>
      <c r="K645" s="191"/>
      <c r="L645" s="174" t="str">
        <f t="shared" si="21"/>
        <v>T</v>
      </c>
    </row>
    <row r="646" spans="1:12" hidden="1" x14ac:dyDescent="0.2">
      <c r="A646" s="172" t="str">
        <f t="shared" si="20"/>
        <v/>
      </c>
      <c r="B646" s="186"/>
      <c r="C646" s="187"/>
      <c r="D646" s="187"/>
      <c r="E646" s="187"/>
      <c r="F646" s="187"/>
      <c r="G646" s="188"/>
      <c r="H646" s="189"/>
      <c r="I646" s="189"/>
      <c r="J646" s="190"/>
      <c r="K646" s="191"/>
      <c r="L646" s="174" t="str">
        <f t="shared" si="21"/>
        <v>T</v>
      </c>
    </row>
    <row r="647" spans="1:12" hidden="1" x14ac:dyDescent="0.2">
      <c r="A647" s="172" t="str">
        <f t="shared" si="20"/>
        <v/>
      </c>
      <c r="B647" s="186"/>
      <c r="C647" s="187"/>
      <c r="D647" s="187"/>
      <c r="E647" s="187"/>
      <c r="F647" s="187"/>
      <c r="G647" s="188"/>
      <c r="H647" s="189"/>
      <c r="I647" s="189"/>
      <c r="J647" s="190"/>
      <c r="K647" s="191"/>
      <c r="L647" s="174" t="str">
        <f t="shared" si="21"/>
        <v>T</v>
      </c>
    </row>
    <row r="648" spans="1:12" hidden="1" x14ac:dyDescent="0.2">
      <c r="A648" s="172" t="str">
        <f t="shared" si="20"/>
        <v/>
      </c>
      <c r="B648" s="186"/>
      <c r="C648" s="187"/>
      <c r="D648" s="187"/>
      <c r="E648" s="187"/>
      <c r="F648" s="187"/>
      <c r="G648" s="188"/>
      <c r="H648" s="189"/>
      <c r="I648" s="189"/>
      <c r="J648" s="190"/>
      <c r="K648" s="191"/>
      <c r="L648" s="174" t="str">
        <f t="shared" si="21"/>
        <v>T</v>
      </c>
    </row>
    <row r="649" spans="1:12" hidden="1" x14ac:dyDescent="0.2">
      <c r="A649" s="172" t="str">
        <f t="shared" si="20"/>
        <v/>
      </c>
      <c r="B649" s="186"/>
      <c r="C649" s="187"/>
      <c r="D649" s="187"/>
      <c r="E649" s="187"/>
      <c r="F649" s="187"/>
      <c r="G649" s="188"/>
      <c r="H649" s="189"/>
      <c r="I649" s="189"/>
      <c r="J649" s="190"/>
      <c r="K649" s="191"/>
      <c r="L649" s="174" t="str">
        <f t="shared" si="21"/>
        <v>T</v>
      </c>
    </row>
    <row r="650" spans="1:12" hidden="1" x14ac:dyDescent="0.2">
      <c r="A650" s="172" t="str">
        <f t="shared" si="20"/>
        <v/>
      </c>
      <c r="B650" s="186"/>
      <c r="C650" s="187"/>
      <c r="D650" s="187"/>
      <c r="E650" s="187"/>
      <c r="F650" s="187"/>
      <c r="G650" s="188"/>
      <c r="H650" s="189"/>
      <c r="I650" s="189"/>
      <c r="J650" s="190"/>
      <c r="K650" s="191"/>
      <c r="L650" s="174" t="str">
        <f t="shared" si="21"/>
        <v>T</v>
      </c>
    </row>
    <row r="651" spans="1:12" hidden="1" x14ac:dyDescent="0.2">
      <c r="A651" s="172" t="str">
        <f t="shared" si="20"/>
        <v/>
      </c>
      <c r="B651" s="186"/>
      <c r="C651" s="187"/>
      <c r="D651" s="187"/>
      <c r="E651" s="187"/>
      <c r="F651" s="187"/>
      <c r="G651" s="188"/>
      <c r="H651" s="189"/>
      <c r="I651" s="189"/>
      <c r="J651" s="190"/>
      <c r="K651" s="191"/>
      <c r="L651" s="174" t="str">
        <f t="shared" si="21"/>
        <v>T</v>
      </c>
    </row>
    <row r="652" spans="1:12" hidden="1" x14ac:dyDescent="0.2">
      <c r="A652" s="172" t="str">
        <f t="shared" si="20"/>
        <v/>
      </c>
      <c r="B652" s="186"/>
      <c r="C652" s="187"/>
      <c r="D652" s="187"/>
      <c r="E652" s="187"/>
      <c r="F652" s="187"/>
      <c r="G652" s="188"/>
      <c r="H652" s="189"/>
      <c r="I652" s="189"/>
      <c r="J652" s="190"/>
      <c r="K652" s="191"/>
      <c r="L652" s="174" t="str">
        <f t="shared" si="21"/>
        <v>T</v>
      </c>
    </row>
    <row r="653" spans="1:12" hidden="1" x14ac:dyDescent="0.2">
      <c r="A653" s="172" t="str">
        <f t="shared" si="20"/>
        <v/>
      </c>
      <c r="B653" s="186"/>
      <c r="C653" s="187"/>
      <c r="D653" s="187"/>
      <c r="E653" s="187"/>
      <c r="F653" s="187"/>
      <c r="G653" s="188"/>
      <c r="H653" s="189"/>
      <c r="I653" s="189"/>
      <c r="J653" s="190"/>
      <c r="K653" s="191"/>
      <c r="L653" s="174" t="str">
        <f t="shared" si="21"/>
        <v>T</v>
      </c>
    </row>
    <row r="654" spans="1:12" hidden="1" x14ac:dyDescent="0.2">
      <c r="A654" s="172" t="str">
        <f t="shared" si="20"/>
        <v/>
      </c>
      <c r="B654" s="186"/>
      <c r="C654" s="187"/>
      <c r="D654" s="187"/>
      <c r="E654" s="187"/>
      <c r="F654" s="187"/>
      <c r="G654" s="188"/>
      <c r="H654" s="189"/>
      <c r="I654" s="189"/>
      <c r="J654" s="190"/>
      <c r="K654" s="191"/>
      <c r="L654" s="174" t="str">
        <f t="shared" si="21"/>
        <v>T</v>
      </c>
    </row>
    <row r="655" spans="1:12" hidden="1" x14ac:dyDescent="0.2">
      <c r="A655" s="172" t="str">
        <f t="shared" si="20"/>
        <v/>
      </c>
      <c r="B655" s="186"/>
      <c r="C655" s="187"/>
      <c r="D655" s="187"/>
      <c r="E655" s="187"/>
      <c r="F655" s="187"/>
      <c r="G655" s="188"/>
      <c r="H655" s="189"/>
      <c r="I655" s="189"/>
      <c r="J655" s="190"/>
      <c r="K655" s="191"/>
      <c r="L655" s="174" t="str">
        <f t="shared" si="21"/>
        <v>T</v>
      </c>
    </row>
    <row r="656" spans="1:12" hidden="1" x14ac:dyDescent="0.2">
      <c r="A656" s="172" t="str">
        <f t="shared" si="20"/>
        <v/>
      </c>
      <c r="B656" s="186"/>
      <c r="C656" s="187"/>
      <c r="D656" s="187"/>
      <c r="E656" s="187"/>
      <c r="F656" s="187"/>
      <c r="G656" s="188"/>
      <c r="H656" s="189"/>
      <c r="I656" s="189"/>
      <c r="J656" s="190"/>
      <c r="K656" s="191"/>
      <c r="L656" s="174" t="str">
        <f t="shared" si="21"/>
        <v>T</v>
      </c>
    </row>
    <row r="657" spans="1:12" hidden="1" x14ac:dyDescent="0.2">
      <c r="A657" s="172" t="str">
        <f t="shared" si="20"/>
        <v/>
      </c>
      <c r="B657" s="186"/>
      <c r="C657" s="187"/>
      <c r="D657" s="187"/>
      <c r="E657" s="187"/>
      <c r="F657" s="187"/>
      <c r="G657" s="188"/>
      <c r="H657" s="189"/>
      <c r="I657" s="189"/>
      <c r="J657" s="190"/>
      <c r="K657" s="191"/>
      <c r="L657" s="174" t="str">
        <f t="shared" si="21"/>
        <v>T</v>
      </c>
    </row>
    <row r="658" spans="1:12" hidden="1" x14ac:dyDescent="0.2">
      <c r="A658" s="172" t="str">
        <f t="shared" si="20"/>
        <v/>
      </c>
      <c r="B658" s="186"/>
      <c r="C658" s="187"/>
      <c r="D658" s="187"/>
      <c r="E658" s="187"/>
      <c r="F658" s="187"/>
      <c r="G658" s="188"/>
      <c r="H658" s="189"/>
      <c r="I658" s="189"/>
      <c r="J658" s="190"/>
      <c r="K658" s="191"/>
      <c r="L658" s="174" t="str">
        <f t="shared" si="21"/>
        <v>T</v>
      </c>
    </row>
    <row r="659" spans="1:12" hidden="1" x14ac:dyDescent="0.2">
      <c r="A659" s="172" t="str">
        <f t="shared" si="20"/>
        <v/>
      </c>
      <c r="B659" s="186"/>
      <c r="C659" s="187"/>
      <c r="D659" s="187"/>
      <c r="E659" s="187"/>
      <c r="F659" s="187"/>
      <c r="G659" s="188"/>
      <c r="H659" s="189"/>
      <c r="I659" s="189"/>
      <c r="J659" s="190"/>
      <c r="K659" s="191"/>
      <c r="L659" s="174" t="str">
        <f t="shared" si="21"/>
        <v>T</v>
      </c>
    </row>
    <row r="660" spans="1:12" hidden="1" x14ac:dyDescent="0.2">
      <c r="A660" s="172" t="str">
        <f t="shared" si="20"/>
        <v/>
      </c>
      <c r="B660" s="186"/>
      <c r="C660" s="187"/>
      <c r="D660" s="187"/>
      <c r="E660" s="187"/>
      <c r="F660" s="187"/>
      <c r="G660" s="188"/>
      <c r="H660" s="189"/>
      <c r="I660" s="189"/>
      <c r="J660" s="190"/>
      <c r="K660" s="191"/>
      <c r="L660" s="174" t="str">
        <f t="shared" si="21"/>
        <v>T</v>
      </c>
    </row>
    <row r="661" spans="1:12" hidden="1" x14ac:dyDescent="0.2">
      <c r="A661" s="172" t="str">
        <f t="shared" si="20"/>
        <v/>
      </c>
      <c r="B661" s="186"/>
      <c r="C661" s="187"/>
      <c r="D661" s="187"/>
      <c r="E661" s="187"/>
      <c r="F661" s="187"/>
      <c r="G661" s="188"/>
      <c r="H661" s="189"/>
      <c r="I661" s="189"/>
      <c r="J661" s="190"/>
      <c r="K661" s="191"/>
      <c r="L661" s="174" t="str">
        <f t="shared" si="21"/>
        <v>T</v>
      </c>
    </row>
    <row r="662" spans="1:12" hidden="1" x14ac:dyDescent="0.2">
      <c r="A662" s="172" t="str">
        <f t="shared" si="20"/>
        <v/>
      </c>
      <c r="B662" s="186"/>
      <c r="C662" s="187"/>
      <c r="D662" s="187"/>
      <c r="E662" s="187"/>
      <c r="F662" s="187"/>
      <c r="G662" s="188"/>
      <c r="H662" s="189"/>
      <c r="I662" s="189"/>
      <c r="J662" s="190"/>
      <c r="K662" s="191"/>
      <c r="L662" s="174" t="str">
        <f t="shared" si="21"/>
        <v>T</v>
      </c>
    </row>
    <row r="663" spans="1:12" hidden="1" x14ac:dyDescent="0.2">
      <c r="A663" s="172" t="str">
        <f t="shared" si="20"/>
        <v/>
      </c>
      <c r="B663" s="186"/>
      <c r="C663" s="187"/>
      <c r="D663" s="187"/>
      <c r="E663" s="187"/>
      <c r="F663" s="187"/>
      <c r="G663" s="188"/>
      <c r="H663" s="189"/>
      <c r="I663" s="189"/>
      <c r="J663" s="190"/>
      <c r="K663" s="191"/>
      <c r="L663" s="174" t="str">
        <f t="shared" si="21"/>
        <v>T</v>
      </c>
    </row>
    <row r="664" spans="1:12" hidden="1" x14ac:dyDescent="0.2">
      <c r="A664" s="172" t="str">
        <f t="shared" si="20"/>
        <v/>
      </c>
      <c r="B664" s="186"/>
      <c r="C664" s="187"/>
      <c r="D664" s="187"/>
      <c r="E664" s="187"/>
      <c r="F664" s="187"/>
      <c r="G664" s="188"/>
      <c r="H664" s="189"/>
      <c r="I664" s="189"/>
      <c r="J664" s="190"/>
      <c r="K664" s="191"/>
      <c r="L664" s="174" t="str">
        <f t="shared" si="21"/>
        <v>T</v>
      </c>
    </row>
    <row r="665" spans="1:12" hidden="1" x14ac:dyDescent="0.2">
      <c r="A665" s="172" t="str">
        <f t="shared" si="20"/>
        <v/>
      </c>
      <c r="B665" s="186"/>
      <c r="C665" s="187"/>
      <c r="D665" s="187"/>
      <c r="E665" s="187"/>
      <c r="F665" s="187"/>
      <c r="G665" s="188"/>
      <c r="H665" s="189"/>
      <c r="I665" s="189"/>
      <c r="J665" s="190"/>
      <c r="K665" s="191"/>
      <c r="L665" s="174" t="str">
        <f t="shared" si="21"/>
        <v>T</v>
      </c>
    </row>
    <row r="666" spans="1:12" hidden="1" x14ac:dyDescent="0.2">
      <c r="A666" s="172" t="str">
        <f t="shared" si="20"/>
        <v/>
      </c>
      <c r="B666" s="186"/>
      <c r="C666" s="187"/>
      <c r="D666" s="187"/>
      <c r="E666" s="187"/>
      <c r="F666" s="187"/>
      <c r="G666" s="188"/>
      <c r="H666" s="189"/>
      <c r="I666" s="189"/>
      <c r="J666" s="190"/>
      <c r="K666" s="191"/>
      <c r="L666" s="174" t="str">
        <f t="shared" si="21"/>
        <v>T</v>
      </c>
    </row>
    <row r="667" spans="1:12" hidden="1" x14ac:dyDescent="0.2">
      <c r="A667" s="172" t="str">
        <f t="shared" si="20"/>
        <v/>
      </c>
      <c r="B667" s="186"/>
      <c r="C667" s="187"/>
      <c r="D667" s="187"/>
      <c r="E667" s="187"/>
      <c r="F667" s="187"/>
      <c r="G667" s="188"/>
      <c r="H667" s="189"/>
      <c r="I667" s="189"/>
      <c r="J667" s="190"/>
      <c r="K667" s="191"/>
      <c r="L667" s="174" t="str">
        <f t="shared" si="21"/>
        <v>T</v>
      </c>
    </row>
    <row r="668" spans="1:12" hidden="1" x14ac:dyDescent="0.2">
      <c r="A668" s="172" t="str">
        <f t="shared" si="20"/>
        <v/>
      </c>
      <c r="B668" s="186"/>
      <c r="C668" s="187"/>
      <c r="D668" s="187"/>
      <c r="E668" s="187"/>
      <c r="F668" s="187"/>
      <c r="G668" s="188"/>
      <c r="H668" s="189"/>
      <c r="I668" s="189"/>
      <c r="J668" s="190"/>
      <c r="K668" s="191"/>
      <c r="L668" s="174" t="str">
        <f t="shared" si="21"/>
        <v>T</v>
      </c>
    </row>
    <row r="669" spans="1:12" hidden="1" x14ac:dyDescent="0.2">
      <c r="A669" s="172" t="str">
        <f t="shared" si="20"/>
        <v/>
      </c>
      <c r="B669" s="186"/>
      <c r="C669" s="187"/>
      <c r="D669" s="187"/>
      <c r="E669" s="187"/>
      <c r="F669" s="187"/>
      <c r="G669" s="188"/>
      <c r="H669" s="189"/>
      <c r="I669" s="189"/>
      <c r="J669" s="190"/>
      <c r="K669" s="191"/>
      <c r="L669" s="174" t="str">
        <f t="shared" si="21"/>
        <v>T</v>
      </c>
    </row>
    <row r="670" spans="1:12" hidden="1" x14ac:dyDescent="0.2">
      <c r="A670" s="172" t="str">
        <f t="shared" si="20"/>
        <v/>
      </c>
      <c r="B670" s="186"/>
      <c r="C670" s="187"/>
      <c r="D670" s="187"/>
      <c r="E670" s="187"/>
      <c r="F670" s="187"/>
      <c r="G670" s="188"/>
      <c r="H670" s="189"/>
      <c r="I670" s="189"/>
      <c r="J670" s="190"/>
      <c r="K670" s="191"/>
      <c r="L670" s="174" t="str">
        <f t="shared" si="21"/>
        <v>T</v>
      </c>
    </row>
    <row r="671" spans="1:12" hidden="1" x14ac:dyDescent="0.2">
      <c r="A671" s="172" t="str">
        <f t="shared" si="20"/>
        <v/>
      </c>
      <c r="B671" s="186"/>
      <c r="C671" s="187"/>
      <c r="D671" s="187"/>
      <c r="E671" s="187"/>
      <c r="F671" s="187"/>
      <c r="G671" s="188"/>
      <c r="H671" s="189"/>
      <c r="I671" s="189"/>
      <c r="J671" s="190"/>
      <c r="K671" s="191"/>
      <c r="L671" s="174" t="str">
        <f t="shared" si="21"/>
        <v>T</v>
      </c>
    </row>
    <row r="672" spans="1:12" hidden="1" x14ac:dyDescent="0.2">
      <c r="A672" s="172" t="str">
        <f t="shared" si="20"/>
        <v/>
      </c>
      <c r="B672" s="186"/>
      <c r="C672" s="187"/>
      <c r="D672" s="187"/>
      <c r="E672" s="187"/>
      <c r="F672" s="187"/>
      <c r="G672" s="188"/>
      <c r="H672" s="189"/>
      <c r="I672" s="189"/>
      <c r="J672" s="190"/>
      <c r="K672" s="191"/>
      <c r="L672" s="174" t="str">
        <f t="shared" si="21"/>
        <v>T</v>
      </c>
    </row>
    <row r="673" spans="1:12" hidden="1" x14ac:dyDescent="0.2">
      <c r="A673" s="172" t="str">
        <f t="shared" si="20"/>
        <v/>
      </c>
      <c r="B673" s="186"/>
      <c r="C673" s="187"/>
      <c r="D673" s="187"/>
      <c r="E673" s="187"/>
      <c r="F673" s="187"/>
      <c r="G673" s="188"/>
      <c r="H673" s="189"/>
      <c r="I673" s="189"/>
      <c r="J673" s="190"/>
      <c r="K673" s="191"/>
      <c r="L673" s="174" t="str">
        <f t="shared" si="21"/>
        <v>T</v>
      </c>
    </row>
    <row r="674" spans="1:12" hidden="1" x14ac:dyDescent="0.2">
      <c r="A674" s="172" t="str">
        <f t="shared" si="20"/>
        <v/>
      </c>
      <c r="B674" s="186"/>
      <c r="C674" s="187"/>
      <c r="D674" s="187"/>
      <c r="E674" s="187"/>
      <c r="F674" s="187"/>
      <c r="G674" s="188"/>
      <c r="H674" s="189"/>
      <c r="I674" s="189"/>
      <c r="J674" s="190"/>
      <c r="K674" s="191"/>
      <c r="L674" s="174" t="str">
        <f t="shared" si="21"/>
        <v>T</v>
      </c>
    </row>
    <row r="675" spans="1:12" hidden="1" x14ac:dyDescent="0.2">
      <c r="A675" s="172" t="str">
        <f t="shared" si="20"/>
        <v/>
      </c>
      <c r="B675" s="186"/>
      <c r="C675" s="187"/>
      <c r="D675" s="187"/>
      <c r="E675" s="187"/>
      <c r="F675" s="187"/>
      <c r="G675" s="188"/>
      <c r="H675" s="189"/>
      <c r="I675" s="189"/>
      <c r="J675" s="190"/>
      <c r="K675" s="191"/>
      <c r="L675" s="174" t="str">
        <f t="shared" si="21"/>
        <v>T</v>
      </c>
    </row>
    <row r="676" spans="1:12" hidden="1" x14ac:dyDescent="0.2">
      <c r="A676" s="172" t="str">
        <f t="shared" si="20"/>
        <v/>
      </c>
      <c r="B676" s="186"/>
      <c r="C676" s="187"/>
      <c r="D676" s="187"/>
      <c r="E676" s="187"/>
      <c r="F676" s="187"/>
      <c r="G676" s="188"/>
      <c r="H676" s="189"/>
      <c r="I676" s="189"/>
      <c r="J676" s="190"/>
      <c r="K676" s="191"/>
      <c r="L676" s="174" t="str">
        <f t="shared" si="21"/>
        <v>T</v>
      </c>
    </row>
    <row r="677" spans="1:12" hidden="1" x14ac:dyDescent="0.2">
      <c r="A677" s="172" t="str">
        <f t="shared" si="20"/>
        <v/>
      </c>
      <c r="B677" s="186"/>
      <c r="C677" s="187"/>
      <c r="D677" s="187"/>
      <c r="E677" s="187"/>
      <c r="F677" s="187"/>
      <c r="G677" s="188"/>
      <c r="H677" s="189"/>
      <c r="I677" s="189"/>
      <c r="J677" s="190"/>
      <c r="K677" s="191"/>
      <c r="L677" s="174" t="str">
        <f t="shared" si="21"/>
        <v>T</v>
      </c>
    </row>
    <row r="678" spans="1:12" hidden="1" x14ac:dyDescent="0.2">
      <c r="A678" s="172" t="str">
        <f t="shared" si="20"/>
        <v/>
      </c>
      <c r="B678" s="186"/>
      <c r="C678" s="187"/>
      <c r="D678" s="187"/>
      <c r="E678" s="187"/>
      <c r="F678" s="187"/>
      <c r="G678" s="188"/>
      <c r="H678" s="189"/>
      <c r="I678" s="189"/>
      <c r="J678" s="190"/>
      <c r="K678" s="191"/>
      <c r="L678" s="174" t="str">
        <f t="shared" si="21"/>
        <v>T</v>
      </c>
    </row>
    <row r="679" spans="1:12" hidden="1" x14ac:dyDescent="0.2">
      <c r="A679" s="172" t="str">
        <f t="shared" si="20"/>
        <v/>
      </c>
      <c r="B679" s="186"/>
      <c r="C679" s="187"/>
      <c r="D679" s="187"/>
      <c r="E679" s="187"/>
      <c r="F679" s="187"/>
      <c r="G679" s="188"/>
      <c r="H679" s="189"/>
      <c r="I679" s="189"/>
      <c r="J679" s="190"/>
      <c r="K679" s="191"/>
      <c r="L679" s="174" t="str">
        <f t="shared" si="21"/>
        <v>T</v>
      </c>
    </row>
    <row r="680" spans="1:12" hidden="1" x14ac:dyDescent="0.2">
      <c r="A680" s="172" t="str">
        <f t="shared" si="20"/>
        <v/>
      </c>
      <c r="B680" s="186"/>
      <c r="C680" s="187"/>
      <c r="D680" s="187"/>
      <c r="E680" s="187"/>
      <c r="F680" s="187"/>
      <c r="G680" s="188"/>
      <c r="H680" s="189"/>
      <c r="I680" s="189"/>
      <c r="J680" s="190"/>
      <c r="K680" s="191"/>
      <c r="L680" s="174" t="str">
        <f t="shared" si="21"/>
        <v>T</v>
      </c>
    </row>
    <row r="681" spans="1:12" hidden="1" x14ac:dyDescent="0.2">
      <c r="A681" s="172" t="str">
        <f t="shared" si="20"/>
        <v/>
      </c>
      <c r="B681" s="186"/>
      <c r="C681" s="187"/>
      <c r="D681" s="187"/>
      <c r="E681" s="187"/>
      <c r="F681" s="187"/>
      <c r="G681" s="188"/>
      <c r="H681" s="189"/>
      <c r="I681" s="189"/>
      <c r="J681" s="190"/>
      <c r="K681" s="191"/>
      <c r="L681" s="174" t="str">
        <f t="shared" si="21"/>
        <v>T</v>
      </c>
    </row>
    <row r="682" spans="1:12" hidden="1" x14ac:dyDescent="0.2">
      <c r="A682" s="172" t="str">
        <f t="shared" si="20"/>
        <v/>
      </c>
      <c r="B682" s="186"/>
      <c r="C682" s="187"/>
      <c r="D682" s="187"/>
      <c r="E682" s="187"/>
      <c r="F682" s="187"/>
      <c r="G682" s="188"/>
      <c r="H682" s="189"/>
      <c r="I682" s="189"/>
      <c r="J682" s="190"/>
      <c r="K682" s="191"/>
      <c r="L682" s="174" t="str">
        <f t="shared" si="21"/>
        <v>T</v>
      </c>
    </row>
    <row r="683" spans="1:12" hidden="1" x14ac:dyDescent="0.2">
      <c r="A683" s="172" t="str">
        <f t="shared" si="20"/>
        <v/>
      </c>
      <c r="B683" s="186"/>
      <c r="C683" s="187"/>
      <c r="D683" s="187"/>
      <c r="E683" s="187"/>
      <c r="F683" s="187"/>
      <c r="G683" s="188"/>
      <c r="H683" s="189"/>
      <c r="I683" s="189"/>
      <c r="J683" s="190"/>
      <c r="K683" s="191"/>
      <c r="L683" s="174" t="str">
        <f t="shared" si="21"/>
        <v>T</v>
      </c>
    </row>
    <row r="684" spans="1:12" hidden="1" x14ac:dyDescent="0.2">
      <c r="A684" s="172" t="str">
        <f t="shared" si="20"/>
        <v/>
      </c>
      <c r="B684" s="186"/>
      <c r="C684" s="187"/>
      <c r="D684" s="187"/>
      <c r="E684" s="187"/>
      <c r="F684" s="187"/>
      <c r="G684" s="188"/>
      <c r="H684" s="189"/>
      <c r="I684" s="189"/>
      <c r="J684" s="190"/>
      <c r="K684" s="191"/>
      <c r="L684" s="174" t="str">
        <f t="shared" si="21"/>
        <v>T</v>
      </c>
    </row>
    <row r="685" spans="1:12" hidden="1" x14ac:dyDescent="0.2">
      <c r="A685" s="172" t="str">
        <f t="shared" si="20"/>
        <v/>
      </c>
      <c r="B685" s="186"/>
      <c r="C685" s="187"/>
      <c r="D685" s="187"/>
      <c r="E685" s="187"/>
      <c r="F685" s="187"/>
      <c r="G685" s="188"/>
      <c r="H685" s="189"/>
      <c r="I685" s="189"/>
      <c r="J685" s="190"/>
      <c r="K685" s="191"/>
      <c r="L685" s="174" t="str">
        <f t="shared" si="21"/>
        <v>T</v>
      </c>
    </row>
    <row r="686" spans="1:12" hidden="1" x14ac:dyDescent="0.2">
      <c r="A686" s="172" t="str">
        <f t="shared" si="20"/>
        <v/>
      </c>
      <c r="B686" s="186"/>
      <c r="C686" s="187"/>
      <c r="D686" s="187"/>
      <c r="E686" s="187"/>
      <c r="F686" s="187"/>
      <c r="G686" s="188"/>
      <c r="H686" s="189"/>
      <c r="I686" s="189"/>
      <c r="J686" s="190"/>
      <c r="K686" s="191"/>
      <c r="L686" s="174" t="str">
        <f t="shared" si="21"/>
        <v>T</v>
      </c>
    </row>
    <row r="687" spans="1:12" hidden="1" x14ac:dyDescent="0.2">
      <c r="A687" s="172" t="str">
        <f t="shared" si="20"/>
        <v/>
      </c>
      <c r="B687" s="186"/>
      <c r="C687" s="187"/>
      <c r="D687" s="187"/>
      <c r="E687" s="187"/>
      <c r="F687" s="187"/>
      <c r="G687" s="188"/>
      <c r="H687" s="189"/>
      <c r="I687" s="189"/>
      <c r="J687" s="190"/>
      <c r="K687" s="191"/>
      <c r="L687" s="174" t="str">
        <f t="shared" si="21"/>
        <v>T</v>
      </c>
    </row>
    <row r="688" spans="1:12" hidden="1" x14ac:dyDescent="0.2">
      <c r="A688" s="172" t="str">
        <f t="shared" si="20"/>
        <v/>
      </c>
      <c r="B688" s="186"/>
      <c r="C688" s="187"/>
      <c r="D688" s="187"/>
      <c r="E688" s="187"/>
      <c r="F688" s="187"/>
      <c r="G688" s="188"/>
      <c r="H688" s="189"/>
      <c r="I688" s="189"/>
      <c r="J688" s="190"/>
      <c r="K688" s="191"/>
      <c r="L688" s="174" t="str">
        <f t="shared" si="21"/>
        <v>T</v>
      </c>
    </row>
    <row r="689" spans="1:12" hidden="1" x14ac:dyDescent="0.2">
      <c r="A689" s="172" t="str">
        <f t="shared" si="20"/>
        <v/>
      </c>
      <c r="B689" s="186"/>
      <c r="C689" s="187"/>
      <c r="D689" s="187"/>
      <c r="E689" s="187"/>
      <c r="F689" s="187"/>
      <c r="G689" s="188"/>
      <c r="H689" s="189"/>
      <c r="I689" s="189"/>
      <c r="J689" s="190"/>
      <c r="K689" s="191"/>
      <c r="L689" s="174" t="str">
        <f t="shared" si="21"/>
        <v>T</v>
      </c>
    </row>
    <row r="690" spans="1:12" hidden="1" x14ac:dyDescent="0.2">
      <c r="A690" s="172" t="str">
        <f t="shared" si="20"/>
        <v/>
      </c>
      <c r="B690" s="186"/>
      <c r="C690" s="187"/>
      <c r="D690" s="187"/>
      <c r="E690" s="187"/>
      <c r="F690" s="187"/>
      <c r="G690" s="188"/>
      <c r="H690" s="189"/>
      <c r="I690" s="189"/>
      <c r="J690" s="190"/>
      <c r="K690" s="191"/>
      <c r="L690" s="174" t="str">
        <f t="shared" si="21"/>
        <v>T</v>
      </c>
    </row>
    <row r="691" spans="1:12" hidden="1" x14ac:dyDescent="0.2">
      <c r="A691" s="172" t="str">
        <f t="shared" si="20"/>
        <v/>
      </c>
      <c r="B691" s="186"/>
      <c r="C691" s="187"/>
      <c r="D691" s="187"/>
      <c r="E691" s="187"/>
      <c r="F691" s="187"/>
      <c r="G691" s="188"/>
      <c r="H691" s="189"/>
      <c r="I691" s="189"/>
      <c r="J691" s="190"/>
      <c r="K691" s="191"/>
      <c r="L691" s="174" t="str">
        <f t="shared" si="21"/>
        <v>T</v>
      </c>
    </row>
    <row r="692" spans="1:12" hidden="1" x14ac:dyDescent="0.2">
      <c r="A692" s="172" t="str">
        <f t="shared" si="20"/>
        <v/>
      </c>
      <c r="B692" s="186"/>
      <c r="C692" s="187"/>
      <c r="D692" s="187"/>
      <c r="E692" s="187"/>
      <c r="F692" s="187"/>
      <c r="G692" s="188"/>
      <c r="H692" s="189"/>
      <c r="I692" s="189"/>
      <c r="J692" s="190"/>
      <c r="K692" s="191"/>
      <c r="L692" s="174" t="str">
        <f t="shared" si="21"/>
        <v>T</v>
      </c>
    </row>
    <row r="693" spans="1:12" hidden="1" x14ac:dyDescent="0.2">
      <c r="A693" s="172" t="str">
        <f t="shared" ref="A693:A756" si="22">IF(B693&lt;&gt;0,"F","")</f>
        <v/>
      </c>
      <c r="B693" s="186"/>
      <c r="C693" s="187"/>
      <c r="D693" s="187"/>
      <c r="E693" s="187"/>
      <c r="F693" s="187"/>
      <c r="G693" s="188"/>
      <c r="H693" s="189"/>
      <c r="I693" s="189"/>
      <c r="J693" s="190"/>
      <c r="K693" s="191"/>
      <c r="L693" s="174" t="str">
        <f t="shared" ref="L693:L756" si="23">IF(I693=0,"T","I")</f>
        <v>T</v>
      </c>
    </row>
    <row r="694" spans="1:12" hidden="1" x14ac:dyDescent="0.2">
      <c r="A694" s="172" t="str">
        <f t="shared" si="22"/>
        <v/>
      </c>
      <c r="B694" s="186"/>
      <c r="C694" s="187"/>
      <c r="D694" s="187"/>
      <c r="E694" s="187"/>
      <c r="F694" s="187"/>
      <c r="G694" s="188"/>
      <c r="H694" s="189"/>
      <c r="I694" s="189"/>
      <c r="J694" s="190"/>
      <c r="K694" s="191"/>
      <c r="L694" s="174" t="str">
        <f t="shared" si="23"/>
        <v>T</v>
      </c>
    </row>
    <row r="695" spans="1:12" hidden="1" x14ac:dyDescent="0.2">
      <c r="A695" s="172" t="str">
        <f t="shared" si="22"/>
        <v/>
      </c>
      <c r="B695" s="186"/>
      <c r="C695" s="187"/>
      <c r="D695" s="187"/>
      <c r="E695" s="187"/>
      <c r="F695" s="187"/>
      <c r="G695" s="188"/>
      <c r="H695" s="189"/>
      <c r="I695" s="189"/>
      <c r="J695" s="190"/>
      <c r="K695" s="191"/>
      <c r="L695" s="174" t="str">
        <f t="shared" si="23"/>
        <v>T</v>
      </c>
    </row>
    <row r="696" spans="1:12" hidden="1" x14ac:dyDescent="0.2">
      <c r="A696" s="172" t="str">
        <f t="shared" si="22"/>
        <v/>
      </c>
      <c r="B696" s="186"/>
      <c r="C696" s="187"/>
      <c r="D696" s="187"/>
      <c r="E696" s="187"/>
      <c r="F696" s="187"/>
      <c r="G696" s="188"/>
      <c r="H696" s="189"/>
      <c r="I696" s="189"/>
      <c r="J696" s="190"/>
      <c r="K696" s="191"/>
      <c r="L696" s="174" t="str">
        <f t="shared" si="23"/>
        <v>T</v>
      </c>
    </row>
    <row r="697" spans="1:12" hidden="1" x14ac:dyDescent="0.2">
      <c r="A697" s="172" t="str">
        <f t="shared" si="22"/>
        <v/>
      </c>
      <c r="B697" s="186"/>
      <c r="C697" s="187"/>
      <c r="D697" s="187"/>
      <c r="E697" s="187"/>
      <c r="F697" s="187"/>
      <c r="G697" s="188"/>
      <c r="H697" s="189"/>
      <c r="I697" s="189"/>
      <c r="J697" s="190"/>
      <c r="K697" s="191"/>
      <c r="L697" s="174" t="str">
        <f t="shared" si="23"/>
        <v>T</v>
      </c>
    </row>
    <row r="698" spans="1:12" hidden="1" x14ac:dyDescent="0.2">
      <c r="A698" s="172" t="str">
        <f t="shared" si="22"/>
        <v/>
      </c>
      <c r="B698" s="186"/>
      <c r="C698" s="187"/>
      <c r="D698" s="187"/>
      <c r="E698" s="187"/>
      <c r="F698" s="187"/>
      <c r="G698" s="188"/>
      <c r="H698" s="189"/>
      <c r="I698" s="189"/>
      <c r="J698" s="190"/>
      <c r="K698" s="191"/>
      <c r="L698" s="174" t="str">
        <f t="shared" si="23"/>
        <v>T</v>
      </c>
    </row>
    <row r="699" spans="1:12" hidden="1" x14ac:dyDescent="0.2">
      <c r="A699" s="172" t="str">
        <f t="shared" si="22"/>
        <v/>
      </c>
      <c r="B699" s="186"/>
      <c r="C699" s="187"/>
      <c r="D699" s="187"/>
      <c r="E699" s="187"/>
      <c r="F699" s="187"/>
      <c r="G699" s="188"/>
      <c r="H699" s="189"/>
      <c r="I699" s="189"/>
      <c r="J699" s="190"/>
      <c r="K699" s="191"/>
      <c r="L699" s="174" t="str">
        <f t="shared" si="23"/>
        <v>T</v>
      </c>
    </row>
    <row r="700" spans="1:12" hidden="1" x14ac:dyDescent="0.2">
      <c r="A700" s="172" t="str">
        <f t="shared" si="22"/>
        <v/>
      </c>
      <c r="B700" s="186"/>
      <c r="C700" s="187"/>
      <c r="D700" s="187"/>
      <c r="E700" s="187"/>
      <c r="F700" s="187"/>
      <c r="G700" s="188"/>
      <c r="H700" s="189"/>
      <c r="I700" s="189"/>
      <c r="J700" s="190"/>
      <c r="K700" s="191"/>
      <c r="L700" s="174" t="str">
        <f t="shared" si="23"/>
        <v>T</v>
      </c>
    </row>
    <row r="701" spans="1:12" hidden="1" x14ac:dyDescent="0.2">
      <c r="A701" s="172" t="str">
        <f t="shared" si="22"/>
        <v/>
      </c>
      <c r="B701" s="186"/>
      <c r="C701" s="187"/>
      <c r="D701" s="187"/>
      <c r="E701" s="187"/>
      <c r="F701" s="187"/>
      <c r="G701" s="188"/>
      <c r="H701" s="189"/>
      <c r="I701" s="189"/>
      <c r="J701" s="190"/>
      <c r="K701" s="191"/>
      <c r="L701" s="174" t="str">
        <f t="shared" si="23"/>
        <v>T</v>
      </c>
    </row>
    <row r="702" spans="1:12" hidden="1" x14ac:dyDescent="0.2">
      <c r="A702" s="172" t="str">
        <f t="shared" si="22"/>
        <v/>
      </c>
      <c r="B702" s="186"/>
      <c r="C702" s="187"/>
      <c r="D702" s="187"/>
      <c r="E702" s="187"/>
      <c r="F702" s="187"/>
      <c r="G702" s="188"/>
      <c r="H702" s="189"/>
      <c r="I702" s="189"/>
      <c r="J702" s="190"/>
      <c r="K702" s="191"/>
      <c r="L702" s="174" t="str">
        <f t="shared" si="23"/>
        <v>T</v>
      </c>
    </row>
    <row r="703" spans="1:12" hidden="1" x14ac:dyDescent="0.2">
      <c r="A703" s="172" t="str">
        <f t="shared" si="22"/>
        <v/>
      </c>
      <c r="B703" s="186"/>
      <c r="C703" s="187"/>
      <c r="D703" s="187"/>
      <c r="E703" s="187"/>
      <c r="F703" s="187"/>
      <c r="G703" s="188"/>
      <c r="H703" s="189"/>
      <c r="I703" s="189"/>
      <c r="J703" s="190"/>
      <c r="K703" s="191"/>
      <c r="L703" s="174" t="str">
        <f t="shared" si="23"/>
        <v>T</v>
      </c>
    </row>
    <row r="704" spans="1:12" hidden="1" x14ac:dyDescent="0.2">
      <c r="A704" s="172" t="str">
        <f t="shared" si="22"/>
        <v/>
      </c>
      <c r="B704" s="186"/>
      <c r="C704" s="187"/>
      <c r="D704" s="187"/>
      <c r="E704" s="187"/>
      <c r="F704" s="187"/>
      <c r="G704" s="188"/>
      <c r="H704" s="189"/>
      <c r="I704" s="189"/>
      <c r="J704" s="190"/>
      <c r="K704" s="191"/>
      <c r="L704" s="174" t="str">
        <f t="shared" si="23"/>
        <v>T</v>
      </c>
    </row>
    <row r="705" spans="1:12" hidden="1" x14ac:dyDescent="0.2">
      <c r="A705" s="172" t="str">
        <f t="shared" si="22"/>
        <v/>
      </c>
      <c r="B705" s="186"/>
      <c r="C705" s="187"/>
      <c r="D705" s="187"/>
      <c r="E705" s="187"/>
      <c r="F705" s="187"/>
      <c r="G705" s="188"/>
      <c r="H705" s="189"/>
      <c r="I705" s="189"/>
      <c r="J705" s="190"/>
      <c r="K705" s="191"/>
      <c r="L705" s="174" t="str">
        <f t="shared" si="23"/>
        <v>T</v>
      </c>
    </row>
    <row r="706" spans="1:12" hidden="1" x14ac:dyDescent="0.2">
      <c r="A706" s="172" t="str">
        <f t="shared" si="22"/>
        <v/>
      </c>
      <c r="B706" s="186"/>
      <c r="C706" s="187"/>
      <c r="D706" s="187"/>
      <c r="E706" s="187"/>
      <c r="F706" s="187"/>
      <c r="G706" s="188"/>
      <c r="H706" s="189"/>
      <c r="I706" s="189"/>
      <c r="J706" s="190"/>
      <c r="K706" s="191"/>
      <c r="L706" s="174" t="str">
        <f t="shared" si="23"/>
        <v>T</v>
      </c>
    </row>
    <row r="707" spans="1:12" hidden="1" x14ac:dyDescent="0.2">
      <c r="A707" s="172" t="str">
        <f t="shared" si="22"/>
        <v/>
      </c>
      <c r="B707" s="186"/>
      <c r="C707" s="187"/>
      <c r="D707" s="187"/>
      <c r="E707" s="187"/>
      <c r="F707" s="187"/>
      <c r="G707" s="188"/>
      <c r="H707" s="189"/>
      <c r="I707" s="189"/>
      <c r="J707" s="190"/>
      <c r="K707" s="191"/>
      <c r="L707" s="174" t="str">
        <f t="shared" si="23"/>
        <v>T</v>
      </c>
    </row>
    <row r="708" spans="1:12" hidden="1" x14ac:dyDescent="0.2">
      <c r="A708" s="172" t="str">
        <f t="shared" si="22"/>
        <v/>
      </c>
      <c r="B708" s="186"/>
      <c r="C708" s="187"/>
      <c r="D708" s="187"/>
      <c r="E708" s="187"/>
      <c r="F708" s="187"/>
      <c r="G708" s="188"/>
      <c r="H708" s="189"/>
      <c r="I708" s="189"/>
      <c r="J708" s="190"/>
      <c r="K708" s="191"/>
      <c r="L708" s="174" t="str">
        <f t="shared" si="23"/>
        <v>T</v>
      </c>
    </row>
    <row r="709" spans="1:12" hidden="1" x14ac:dyDescent="0.2">
      <c r="A709" s="172" t="str">
        <f t="shared" si="22"/>
        <v/>
      </c>
      <c r="B709" s="186"/>
      <c r="C709" s="187"/>
      <c r="D709" s="187"/>
      <c r="E709" s="187"/>
      <c r="F709" s="187"/>
      <c r="G709" s="188"/>
      <c r="H709" s="189"/>
      <c r="I709" s="189"/>
      <c r="J709" s="190"/>
      <c r="K709" s="191"/>
      <c r="L709" s="174" t="str">
        <f t="shared" si="23"/>
        <v>T</v>
      </c>
    </row>
    <row r="710" spans="1:12" hidden="1" x14ac:dyDescent="0.2">
      <c r="A710" s="172" t="str">
        <f t="shared" si="22"/>
        <v/>
      </c>
      <c r="B710" s="186"/>
      <c r="C710" s="187"/>
      <c r="D710" s="187"/>
      <c r="E710" s="187"/>
      <c r="F710" s="187"/>
      <c r="G710" s="188"/>
      <c r="H710" s="189"/>
      <c r="I710" s="189"/>
      <c r="J710" s="190"/>
      <c r="K710" s="191"/>
      <c r="L710" s="174" t="str">
        <f t="shared" si="23"/>
        <v>T</v>
      </c>
    </row>
    <row r="711" spans="1:12" hidden="1" x14ac:dyDescent="0.2">
      <c r="A711" s="172" t="str">
        <f t="shared" si="22"/>
        <v/>
      </c>
      <c r="B711" s="186"/>
      <c r="C711" s="187"/>
      <c r="D711" s="187"/>
      <c r="E711" s="187"/>
      <c r="F711" s="187"/>
      <c r="G711" s="188"/>
      <c r="H711" s="189"/>
      <c r="I711" s="189"/>
      <c r="J711" s="190"/>
      <c r="K711" s="191"/>
      <c r="L711" s="174" t="str">
        <f t="shared" si="23"/>
        <v>T</v>
      </c>
    </row>
    <row r="712" spans="1:12" hidden="1" x14ac:dyDescent="0.2">
      <c r="A712" s="172" t="str">
        <f t="shared" si="22"/>
        <v/>
      </c>
      <c r="B712" s="186"/>
      <c r="C712" s="187"/>
      <c r="D712" s="187"/>
      <c r="E712" s="187"/>
      <c r="F712" s="187"/>
      <c r="G712" s="188"/>
      <c r="H712" s="189"/>
      <c r="I712" s="189"/>
      <c r="J712" s="190"/>
      <c r="K712" s="191"/>
      <c r="L712" s="174" t="str">
        <f t="shared" si="23"/>
        <v>T</v>
      </c>
    </row>
    <row r="713" spans="1:12" hidden="1" x14ac:dyDescent="0.2">
      <c r="A713" s="172" t="str">
        <f t="shared" si="22"/>
        <v/>
      </c>
      <c r="B713" s="186"/>
      <c r="C713" s="187"/>
      <c r="D713" s="187"/>
      <c r="E713" s="187"/>
      <c r="F713" s="187"/>
      <c r="G713" s="188"/>
      <c r="H713" s="189"/>
      <c r="I713" s="189"/>
      <c r="J713" s="190"/>
      <c r="K713" s="191"/>
      <c r="L713" s="174" t="str">
        <f t="shared" si="23"/>
        <v>T</v>
      </c>
    </row>
    <row r="714" spans="1:12" hidden="1" x14ac:dyDescent="0.2">
      <c r="A714" s="172" t="str">
        <f t="shared" si="22"/>
        <v/>
      </c>
      <c r="B714" s="186"/>
      <c r="C714" s="187"/>
      <c r="D714" s="187"/>
      <c r="E714" s="187"/>
      <c r="F714" s="187"/>
      <c r="G714" s="188"/>
      <c r="H714" s="189"/>
      <c r="I714" s="189"/>
      <c r="J714" s="190"/>
      <c r="K714" s="191"/>
      <c r="L714" s="174" t="str">
        <f t="shared" si="23"/>
        <v>T</v>
      </c>
    </row>
    <row r="715" spans="1:12" hidden="1" x14ac:dyDescent="0.2">
      <c r="A715" s="172" t="str">
        <f t="shared" si="22"/>
        <v/>
      </c>
      <c r="B715" s="186"/>
      <c r="C715" s="187"/>
      <c r="D715" s="187"/>
      <c r="E715" s="187"/>
      <c r="F715" s="187"/>
      <c r="G715" s="188"/>
      <c r="H715" s="189"/>
      <c r="I715" s="189"/>
      <c r="J715" s="190"/>
      <c r="K715" s="191"/>
      <c r="L715" s="174" t="str">
        <f t="shared" si="23"/>
        <v>T</v>
      </c>
    </row>
    <row r="716" spans="1:12" hidden="1" x14ac:dyDescent="0.2">
      <c r="A716" s="172" t="str">
        <f t="shared" si="22"/>
        <v/>
      </c>
      <c r="B716" s="186"/>
      <c r="C716" s="187"/>
      <c r="D716" s="187"/>
      <c r="E716" s="187"/>
      <c r="F716" s="187"/>
      <c r="G716" s="188"/>
      <c r="H716" s="189"/>
      <c r="I716" s="189"/>
      <c r="J716" s="190"/>
      <c r="K716" s="191"/>
      <c r="L716" s="174" t="str">
        <f t="shared" si="23"/>
        <v>T</v>
      </c>
    </row>
    <row r="717" spans="1:12" hidden="1" x14ac:dyDescent="0.2">
      <c r="A717" s="172" t="str">
        <f t="shared" si="22"/>
        <v/>
      </c>
      <c r="B717" s="186"/>
      <c r="C717" s="187"/>
      <c r="D717" s="187"/>
      <c r="E717" s="187"/>
      <c r="F717" s="187"/>
      <c r="G717" s="188"/>
      <c r="H717" s="189"/>
      <c r="I717" s="189"/>
      <c r="J717" s="190"/>
      <c r="K717" s="191"/>
      <c r="L717" s="174" t="str">
        <f t="shared" si="23"/>
        <v>T</v>
      </c>
    </row>
    <row r="718" spans="1:12" hidden="1" x14ac:dyDescent="0.2">
      <c r="A718" s="172" t="str">
        <f t="shared" si="22"/>
        <v/>
      </c>
      <c r="B718" s="186"/>
      <c r="C718" s="187"/>
      <c r="D718" s="187"/>
      <c r="E718" s="187"/>
      <c r="F718" s="187"/>
      <c r="G718" s="188"/>
      <c r="H718" s="189"/>
      <c r="I718" s="189"/>
      <c r="J718" s="190"/>
      <c r="K718" s="191"/>
      <c r="L718" s="174" t="str">
        <f t="shared" si="23"/>
        <v>T</v>
      </c>
    </row>
    <row r="719" spans="1:12" hidden="1" x14ac:dyDescent="0.2">
      <c r="A719" s="172" t="str">
        <f t="shared" si="22"/>
        <v/>
      </c>
      <c r="B719" s="186"/>
      <c r="C719" s="187"/>
      <c r="D719" s="187"/>
      <c r="E719" s="187"/>
      <c r="F719" s="187"/>
      <c r="G719" s="188"/>
      <c r="H719" s="189"/>
      <c r="I719" s="189"/>
      <c r="J719" s="190"/>
      <c r="K719" s="191"/>
      <c r="L719" s="174" t="str">
        <f t="shared" si="23"/>
        <v>T</v>
      </c>
    </row>
    <row r="720" spans="1:12" hidden="1" x14ac:dyDescent="0.2">
      <c r="A720" s="172" t="str">
        <f t="shared" si="22"/>
        <v/>
      </c>
      <c r="B720" s="186"/>
      <c r="C720" s="187"/>
      <c r="D720" s="187"/>
      <c r="E720" s="187"/>
      <c r="F720" s="187"/>
      <c r="G720" s="188"/>
      <c r="H720" s="189"/>
      <c r="I720" s="189"/>
      <c r="J720" s="190"/>
      <c r="K720" s="191"/>
      <c r="L720" s="174" t="str">
        <f t="shared" si="23"/>
        <v>T</v>
      </c>
    </row>
    <row r="721" spans="1:12" hidden="1" x14ac:dyDescent="0.2">
      <c r="A721" s="172" t="str">
        <f t="shared" si="22"/>
        <v/>
      </c>
      <c r="B721" s="186"/>
      <c r="C721" s="187"/>
      <c r="D721" s="187"/>
      <c r="E721" s="187"/>
      <c r="F721" s="187"/>
      <c r="G721" s="188"/>
      <c r="H721" s="189"/>
      <c r="I721" s="189"/>
      <c r="J721" s="190"/>
      <c r="K721" s="191"/>
      <c r="L721" s="174" t="str">
        <f t="shared" si="23"/>
        <v>T</v>
      </c>
    </row>
    <row r="722" spans="1:12" hidden="1" x14ac:dyDescent="0.2">
      <c r="A722" s="172" t="str">
        <f t="shared" si="22"/>
        <v/>
      </c>
      <c r="B722" s="186"/>
      <c r="C722" s="187"/>
      <c r="D722" s="187"/>
      <c r="E722" s="187"/>
      <c r="F722" s="187"/>
      <c r="G722" s="188"/>
      <c r="H722" s="189"/>
      <c r="I722" s="189"/>
      <c r="J722" s="190"/>
      <c r="K722" s="191"/>
      <c r="L722" s="174" t="str">
        <f t="shared" si="23"/>
        <v>T</v>
      </c>
    </row>
    <row r="723" spans="1:12" hidden="1" x14ac:dyDescent="0.2">
      <c r="A723" s="172" t="str">
        <f t="shared" si="22"/>
        <v/>
      </c>
      <c r="B723" s="186"/>
      <c r="C723" s="187"/>
      <c r="D723" s="187"/>
      <c r="E723" s="187"/>
      <c r="F723" s="187"/>
      <c r="G723" s="188"/>
      <c r="H723" s="189"/>
      <c r="I723" s="189"/>
      <c r="J723" s="190"/>
      <c r="K723" s="191"/>
      <c r="L723" s="174" t="str">
        <f t="shared" si="23"/>
        <v>T</v>
      </c>
    </row>
    <row r="724" spans="1:12" hidden="1" x14ac:dyDescent="0.2">
      <c r="A724" s="172" t="str">
        <f t="shared" si="22"/>
        <v/>
      </c>
      <c r="B724" s="186"/>
      <c r="C724" s="187"/>
      <c r="D724" s="187"/>
      <c r="E724" s="187"/>
      <c r="F724" s="187"/>
      <c r="G724" s="188"/>
      <c r="H724" s="189"/>
      <c r="I724" s="189"/>
      <c r="J724" s="190"/>
      <c r="K724" s="191"/>
      <c r="L724" s="174" t="str">
        <f t="shared" si="23"/>
        <v>T</v>
      </c>
    </row>
    <row r="725" spans="1:12" hidden="1" x14ac:dyDescent="0.2">
      <c r="A725" s="172" t="str">
        <f t="shared" si="22"/>
        <v/>
      </c>
      <c r="B725" s="186"/>
      <c r="C725" s="187"/>
      <c r="D725" s="187"/>
      <c r="E725" s="187"/>
      <c r="F725" s="187"/>
      <c r="G725" s="188"/>
      <c r="H725" s="189"/>
      <c r="I725" s="189"/>
      <c r="J725" s="190"/>
      <c r="K725" s="191"/>
      <c r="L725" s="174" t="str">
        <f t="shared" si="23"/>
        <v>T</v>
      </c>
    </row>
    <row r="726" spans="1:12" hidden="1" x14ac:dyDescent="0.2">
      <c r="A726" s="172" t="str">
        <f t="shared" si="22"/>
        <v/>
      </c>
      <c r="B726" s="186"/>
      <c r="C726" s="187"/>
      <c r="D726" s="187"/>
      <c r="E726" s="187"/>
      <c r="F726" s="187"/>
      <c r="G726" s="188"/>
      <c r="H726" s="189"/>
      <c r="I726" s="189"/>
      <c r="J726" s="190"/>
      <c r="K726" s="191"/>
      <c r="L726" s="174" t="str">
        <f t="shared" si="23"/>
        <v>T</v>
      </c>
    </row>
    <row r="727" spans="1:12" hidden="1" x14ac:dyDescent="0.2">
      <c r="A727" s="172" t="str">
        <f t="shared" si="22"/>
        <v/>
      </c>
      <c r="B727" s="186"/>
      <c r="C727" s="187"/>
      <c r="D727" s="187"/>
      <c r="E727" s="187"/>
      <c r="F727" s="187"/>
      <c r="G727" s="188"/>
      <c r="H727" s="189"/>
      <c r="I727" s="189"/>
      <c r="J727" s="190"/>
      <c r="K727" s="191"/>
      <c r="L727" s="174" t="str">
        <f t="shared" si="23"/>
        <v>T</v>
      </c>
    </row>
    <row r="728" spans="1:12" hidden="1" x14ac:dyDescent="0.2">
      <c r="A728" s="172" t="str">
        <f t="shared" si="22"/>
        <v/>
      </c>
      <c r="B728" s="186"/>
      <c r="C728" s="187"/>
      <c r="D728" s="187"/>
      <c r="E728" s="187"/>
      <c r="F728" s="187"/>
      <c r="G728" s="188"/>
      <c r="H728" s="189"/>
      <c r="I728" s="189"/>
      <c r="J728" s="190"/>
      <c r="K728" s="191"/>
      <c r="L728" s="174" t="str">
        <f t="shared" si="23"/>
        <v>T</v>
      </c>
    </row>
    <row r="729" spans="1:12" hidden="1" x14ac:dyDescent="0.2">
      <c r="A729" s="172" t="str">
        <f t="shared" si="22"/>
        <v/>
      </c>
      <c r="B729" s="186"/>
      <c r="C729" s="187"/>
      <c r="D729" s="187"/>
      <c r="E729" s="187"/>
      <c r="F729" s="187"/>
      <c r="G729" s="188"/>
      <c r="H729" s="189"/>
      <c r="I729" s="189"/>
      <c r="J729" s="190"/>
      <c r="K729" s="191"/>
      <c r="L729" s="174" t="str">
        <f t="shared" si="23"/>
        <v>T</v>
      </c>
    </row>
    <row r="730" spans="1:12" hidden="1" x14ac:dyDescent="0.2">
      <c r="A730" s="172" t="str">
        <f t="shared" si="22"/>
        <v/>
      </c>
      <c r="B730" s="186"/>
      <c r="C730" s="187"/>
      <c r="D730" s="187"/>
      <c r="E730" s="187"/>
      <c r="F730" s="187"/>
      <c r="G730" s="188"/>
      <c r="H730" s="189"/>
      <c r="I730" s="189"/>
      <c r="J730" s="190"/>
      <c r="K730" s="191"/>
      <c r="L730" s="174" t="str">
        <f t="shared" si="23"/>
        <v>T</v>
      </c>
    </row>
    <row r="731" spans="1:12" hidden="1" x14ac:dyDescent="0.2">
      <c r="A731" s="172" t="str">
        <f t="shared" si="22"/>
        <v/>
      </c>
      <c r="B731" s="186"/>
      <c r="C731" s="187"/>
      <c r="D731" s="187"/>
      <c r="E731" s="187"/>
      <c r="F731" s="187"/>
      <c r="G731" s="188"/>
      <c r="H731" s="189"/>
      <c r="I731" s="189"/>
      <c r="J731" s="190"/>
      <c r="K731" s="191"/>
      <c r="L731" s="174" t="str">
        <f t="shared" si="23"/>
        <v>T</v>
      </c>
    </row>
    <row r="732" spans="1:12" hidden="1" x14ac:dyDescent="0.2">
      <c r="A732" s="172" t="str">
        <f t="shared" si="22"/>
        <v/>
      </c>
      <c r="B732" s="186"/>
      <c r="C732" s="187"/>
      <c r="D732" s="187"/>
      <c r="E732" s="187"/>
      <c r="F732" s="187"/>
      <c r="G732" s="188"/>
      <c r="H732" s="189"/>
      <c r="I732" s="189"/>
      <c r="J732" s="190"/>
      <c r="K732" s="191"/>
      <c r="L732" s="174" t="str">
        <f t="shared" si="23"/>
        <v>T</v>
      </c>
    </row>
    <row r="733" spans="1:12" hidden="1" x14ac:dyDescent="0.2">
      <c r="A733" s="172" t="str">
        <f t="shared" si="22"/>
        <v/>
      </c>
      <c r="B733" s="186"/>
      <c r="C733" s="187"/>
      <c r="D733" s="187"/>
      <c r="E733" s="187"/>
      <c r="F733" s="187"/>
      <c r="G733" s="188"/>
      <c r="H733" s="189"/>
      <c r="I733" s="189"/>
      <c r="J733" s="190"/>
      <c r="K733" s="191"/>
      <c r="L733" s="174" t="str">
        <f t="shared" si="23"/>
        <v>T</v>
      </c>
    </row>
    <row r="734" spans="1:12" hidden="1" x14ac:dyDescent="0.2">
      <c r="A734" s="172" t="str">
        <f t="shared" si="22"/>
        <v/>
      </c>
      <c r="B734" s="186"/>
      <c r="C734" s="187"/>
      <c r="D734" s="187"/>
      <c r="E734" s="187"/>
      <c r="F734" s="187"/>
      <c r="G734" s="188"/>
      <c r="H734" s="189"/>
      <c r="I734" s="189"/>
      <c r="J734" s="190"/>
      <c r="K734" s="191"/>
      <c r="L734" s="174" t="str">
        <f t="shared" si="23"/>
        <v>T</v>
      </c>
    </row>
    <row r="735" spans="1:12" hidden="1" x14ac:dyDescent="0.2">
      <c r="A735" s="172" t="str">
        <f t="shared" si="22"/>
        <v/>
      </c>
      <c r="B735" s="186"/>
      <c r="C735" s="187"/>
      <c r="D735" s="187"/>
      <c r="E735" s="187"/>
      <c r="F735" s="187"/>
      <c r="G735" s="188"/>
      <c r="H735" s="189"/>
      <c r="I735" s="189"/>
      <c r="J735" s="190"/>
      <c r="K735" s="191"/>
      <c r="L735" s="174" t="str">
        <f t="shared" si="23"/>
        <v>T</v>
      </c>
    </row>
    <row r="736" spans="1:12" hidden="1" x14ac:dyDescent="0.2">
      <c r="A736" s="172" t="str">
        <f t="shared" si="22"/>
        <v/>
      </c>
      <c r="B736" s="186"/>
      <c r="C736" s="187"/>
      <c r="D736" s="187"/>
      <c r="E736" s="187"/>
      <c r="F736" s="187"/>
      <c r="G736" s="188"/>
      <c r="H736" s="189"/>
      <c r="I736" s="189"/>
      <c r="J736" s="190"/>
      <c r="K736" s="191"/>
      <c r="L736" s="174" t="str">
        <f t="shared" si="23"/>
        <v>T</v>
      </c>
    </row>
    <row r="737" spans="1:12" hidden="1" x14ac:dyDescent="0.2">
      <c r="A737" s="172" t="str">
        <f t="shared" si="22"/>
        <v/>
      </c>
      <c r="B737" s="186"/>
      <c r="C737" s="187"/>
      <c r="D737" s="187"/>
      <c r="E737" s="187"/>
      <c r="F737" s="187"/>
      <c r="G737" s="188"/>
      <c r="H737" s="189"/>
      <c r="I737" s="189"/>
      <c r="J737" s="190"/>
      <c r="K737" s="191"/>
      <c r="L737" s="174" t="str">
        <f t="shared" si="23"/>
        <v>T</v>
      </c>
    </row>
    <row r="738" spans="1:12" hidden="1" x14ac:dyDescent="0.2">
      <c r="A738" s="172" t="str">
        <f t="shared" si="22"/>
        <v/>
      </c>
      <c r="B738" s="186"/>
      <c r="C738" s="187"/>
      <c r="D738" s="187"/>
      <c r="E738" s="187"/>
      <c r="F738" s="187"/>
      <c r="G738" s="188"/>
      <c r="H738" s="189"/>
      <c r="I738" s="189"/>
      <c r="J738" s="190"/>
      <c r="K738" s="191"/>
      <c r="L738" s="174" t="str">
        <f t="shared" si="23"/>
        <v>T</v>
      </c>
    </row>
    <row r="739" spans="1:12" hidden="1" x14ac:dyDescent="0.2">
      <c r="A739" s="172" t="str">
        <f t="shared" si="22"/>
        <v/>
      </c>
      <c r="B739" s="186"/>
      <c r="C739" s="187"/>
      <c r="D739" s="187"/>
      <c r="E739" s="187"/>
      <c r="F739" s="187"/>
      <c r="G739" s="188"/>
      <c r="H739" s="189"/>
      <c r="I739" s="189"/>
      <c r="J739" s="190"/>
      <c r="K739" s="191"/>
      <c r="L739" s="174" t="str">
        <f t="shared" si="23"/>
        <v>T</v>
      </c>
    </row>
    <row r="740" spans="1:12" hidden="1" x14ac:dyDescent="0.2">
      <c r="A740" s="172" t="str">
        <f t="shared" si="22"/>
        <v/>
      </c>
      <c r="B740" s="186"/>
      <c r="C740" s="187"/>
      <c r="D740" s="187"/>
      <c r="E740" s="187"/>
      <c r="F740" s="187"/>
      <c r="G740" s="188"/>
      <c r="H740" s="189"/>
      <c r="I740" s="189"/>
      <c r="J740" s="190"/>
      <c r="K740" s="191"/>
      <c r="L740" s="174" t="str">
        <f t="shared" si="23"/>
        <v>T</v>
      </c>
    </row>
    <row r="741" spans="1:12" hidden="1" x14ac:dyDescent="0.2">
      <c r="A741" s="172" t="str">
        <f t="shared" si="22"/>
        <v/>
      </c>
      <c r="B741" s="186"/>
      <c r="C741" s="187"/>
      <c r="D741" s="187"/>
      <c r="E741" s="187"/>
      <c r="F741" s="187"/>
      <c r="G741" s="188"/>
      <c r="H741" s="189"/>
      <c r="I741" s="189"/>
      <c r="J741" s="190"/>
      <c r="K741" s="191"/>
      <c r="L741" s="174" t="str">
        <f t="shared" si="23"/>
        <v>T</v>
      </c>
    </row>
    <row r="742" spans="1:12" hidden="1" x14ac:dyDescent="0.2">
      <c r="A742" s="172" t="str">
        <f t="shared" si="22"/>
        <v/>
      </c>
      <c r="B742" s="186"/>
      <c r="C742" s="187"/>
      <c r="D742" s="187"/>
      <c r="E742" s="187"/>
      <c r="F742" s="187"/>
      <c r="G742" s="188"/>
      <c r="H742" s="189"/>
      <c r="I742" s="189"/>
      <c r="J742" s="190"/>
      <c r="K742" s="191"/>
      <c r="L742" s="174" t="str">
        <f t="shared" si="23"/>
        <v>T</v>
      </c>
    </row>
    <row r="743" spans="1:12" hidden="1" x14ac:dyDescent="0.2">
      <c r="A743" s="172" t="str">
        <f t="shared" si="22"/>
        <v/>
      </c>
      <c r="B743" s="186"/>
      <c r="C743" s="187"/>
      <c r="D743" s="187"/>
      <c r="E743" s="187"/>
      <c r="F743" s="187"/>
      <c r="G743" s="188"/>
      <c r="H743" s="189"/>
      <c r="I743" s="189"/>
      <c r="J743" s="190"/>
      <c r="K743" s="191"/>
      <c r="L743" s="174" t="str">
        <f t="shared" si="23"/>
        <v>T</v>
      </c>
    </row>
    <row r="744" spans="1:12" hidden="1" x14ac:dyDescent="0.2">
      <c r="A744" s="172" t="str">
        <f t="shared" si="22"/>
        <v/>
      </c>
      <c r="B744" s="186"/>
      <c r="C744" s="187"/>
      <c r="D744" s="187"/>
      <c r="E744" s="187"/>
      <c r="F744" s="187"/>
      <c r="G744" s="188"/>
      <c r="H744" s="189"/>
      <c r="I744" s="189"/>
      <c r="J744" s="190"/>
      <c r="K744" s="191"/>
      <c r="L744" s="174" t="str">
        <f t="shared" si="23"/>
        <v>T</v>
      </c>
    </row>
    <row r="745" spans="1:12" hidden="1" x14ac:dyDescent="0.2">
      <c r="A745" s="172" t="str">
        <f t="shared" si="22"/>
        <v/>
      </c>
      <c r="B745" s="186"/>
      <c r="C745" s="187"/>
      <c r="D745" s="187"/>
      <c r="E745" s="187"/>
      <c r="F745" s="187"/>
      <c r="G745" s="188"/>
      <c r="H745" s="189"/>
      <c r="I745" s="189"/>
      <c r="J745" s="190"/>
      <c r="K745" s="191"/>
      <c r="L745" s="174" t="str">
        <f t="shared" si="23"/>
        <v>T</v>
      </c>
    </row>
    <row r="746" spans="1:12" hidden="1" x14ac:dyDescent="0.2">
      <c r="A746" s="172" t="str">
        <f t="shared" si="22"/>
        <v/>
      </c>
      <c r="B746" s="186"/>
      <c r="C746" s="187"/>
      <c r="D746" s="187"/>
      <c r="E746" s="187"/>
      <c r="F746" s="187"/>
      <c r="G746" s="188"/>
      <c r="H746" s="189"/>
      <c r="I746" s="189"/>
      <c r="J746" s="190"/>
      <c r="K746" s="191"/>
      <c r="L746" s="174" t="str">
        <f t="shared" si="23"/>
        <v>T</v>
      </c>
    </row>
    <row r="747" spans="1:12" hidden="1" x14ac:dyDescent="0.2">
      <c r="A747" s="172" t="str">
        <f t="shared" si="22"/>
        <v/>
      </c>
      <c r="B747" s="186"/>
      <c r="C747" s="187"/>
      <c r="D747" s="187"/>
      <c r="E747" s="187"/>
      <c r="F747" s="187"/>
      <c r="G747" s="188"/>
      <c r="H747" s="189"/>
      <c r="I747" s="189"/>
      <c r="J747" s="190"/>
      <c r="K747" s="191"/>
      <c r="L747" s="174" t="str">
        <f t="shared" si="23"/>
        <v>T</v>
      </c>
    </row>
    <row r="748" spans="1:12" hidden="1" x14ac:dyDescent="0.2">
      <c r="A748" s="172" t="str">
        <f t="shared" si="22"/>
        <v/>
      </c>
      <c r="B748" s="186"/>
      <c r="C748" s="187"/>
      <c r="D748" s="187"/>
      <c r="E748" s="187"/>
      <c r="F748" s="187"/>
      <c r="G748" s="188"/>
      <c r="H748" s="189"/>
      <c r="I748" s="189"/>
      <c r="J748" s="190"/>
      <c r="K748" s="191"/>
      <c r="L748" s="174" t="str">
        <f t="shared" si="23"/>
        <v>T</v>
      </c>
    </row>
    <row r="749" spans="1:12" hidden="1" x14ac:dyDescent="0.2">
      <c r="A749" s="172" t="str">
        <f t="shared" si="22"/>
        <v/>
      </c>
      <c r="B749" s="186"/>
      <c r="C749" s="187"/>
      <c r="D749" s="187"/>
      <c r="E749" s="187"/>
      <c r="F749" s="187"/>
      <c r="G749" s="188"/>
      <c r="H749" s="189"/>
      <c r="I749" s="189"/>
      <c r="J749" s="190"/>
      <c r="K749" s="191"/>
      <c r="L749" s="174" t="str">
        <f t="shared" si="23"/>
        <v>T</v>
      </c>
    </row>
    <row r="750" spans="1:12" hidden="1" x14ac:dyDescent="0.2">
      <c r="A750" s="172" t="str">
        <f t="shared" si="22"/>
        <v/>
      </c>
      <c r="B750" s="186"/>
      <c r="C750" s="187"/>
      <c r="D750" s="187"/>
      <c r="E750" s="187"/>
      <c r="F750" s="187"/>
      <c r="G750" s="188"/>
      <c r="H750" s="189"/>
      <c r="I750" s="189"/>
      <c r="J750" s="190"/>
      <c r="K750" s="191"/>
      <c r="L750" s="174" t="str">
        <f t="shared" si="23"/>
        <v>T</v>
      </c>
    </row>
    <row r="751" spans="1:12" hidden="1" x14ac:dyDescent="0.2">
      <c r="A751" s="172" t="str">
        <f t="shared" si="22"/>
        <v/>
      </c>
      <c r="B751" s="186"/>
      <c r="C751" s="187"/>
      <c r="D751" s="187"/>
      <c r="E751" s="187"/>
      <c r="F751" s="187"/>
      <c r="G751" s="188"/>
      <c r="H751" s="189"/>
      <c r="I751" s="189"/>
      <c r="J751" s="190"/>
      <c r="K751" s="191"/>
      <c r="L751" s="174" t="str">
        <f t="shared" si="23"/>
        <v>T</v>
      </c>
    </row>
    <row r="752" spans="1:12" hidden="1" x14ac:dyDescent="0.2">
      <c r="A752" s="172" t="str">
        <f t="shared" si="22"/>
        <v/>
      </c>
      <c r="B752" s="186"/>
      <c r="C752" s="187"/>
      <c r="D752" s="187"/>
      <c r="E752" s="187"/>
      <c r="F752" s="187"/>
      <c r="G752" s="188"/>
      <c r="H752" s="189"/>
      <c r="I752" s="189"/>
      <c r="J752" s="190"/>
      <c r="K752" s="191"/>
      <c r="L752" s="174" t="str">
        <f t="shared" si="23"/>
        <v>T</v>
      </c>
    </row>
    <row r="753" spans="1:12" hidden="1" x14ac:dyDescent="0.2">
      <c r="A753" s="172" t="str">
        <f t="shared" si="22"/>
        <v/>
      </c>
      <c r="B753" s="186"/>
      <c r="C753" s="187"/>
      <c r="D753" s="187"/>
      <c r="E753" s="187"/>
      <c r="F753" s="187"/>
      <c r="G753" s="188"/>
      <c r="H753" s="189"/>
      <c r="I753" s="189"/>
      <c r="J753" s="190"/>
      <c r="K753" s="191"/>
      <c r="L753" s="174" t="str">
        <f t="shared" si="23"/>
        <v>T</v>
      </c>
    </row>
    <row r="754" spans="1:12" hidden="1" x14ac:dyDescent="0.2">
      <c r="A754" s="172" t="str">
        <f t="shared" si="22"/>
        <v/>
      </c>
      <c r="B754" s="186"/>
      <c r="C754" s="187"/>
      <c r="D754" s="187"/>
      <c r="E754" s="187"/>
      <c r="F754" s="187"/>
      <c r="G754" s="188"/>
      <c r="H754" s="189"/>
      <c r="I754" s="189"/>
      <c r="J754" s="190"/>
      <c r="K754" s="191"/>
      <c r="L754" s="174" t="str">
        <f t="shared" si="23"/>
        <v>T</v>
      </c>
    </row>
    <row r="755" spans="1:12" hidden="1" x14ac:dyDescent="0.2">
      <c r="A755" s="172" t="str">
        <f t="shared" si="22"/>
        <v/>
      </c>
      <c r="B755" s="186"/>
      <c r="C755" s="187"/>
      <c r="D755" s="187"/>
      <c r="E755" s="187"/>
      <c r="F755" s="187"/>
      <c r="G755" s="188"/>
      <c r="H755" s="189"/>
      <c r="I755" s="189"/>
      <c r="J755" s="190"/>
      <c r="K755" s="191"/>
      <c r="L755" s="174" t="str">
        <f t="shared" si="23"/>
        <v>T</v>
      </c>
    </row>
    <row r="756" spans="1:12" hidden="1" x14ac:dyDescent="0.2">
      <c r="A756" s="172" t="str">
        <f t="shared" si="22"/>
        <v/>
      </c>
      <c r="B756" s="186"/>
      <c r="C756" s="187"/>
      <c r="D756" s="187"/>
      <c r="E756" s="187"/>
      <c r="F756" s="187"/>
      <c r="G756" s="188"/>
      <c r="H756" s="189"/>
      <c r="I756" s="189"/>
      <c r="J756" s="190"/>
      <c r="K756" s="191"/>
      <c r="L756" s="174" t="str">
        <f t="shared" si="23"/>
        <v>T</v>
      </c>
    </row>
    <row r="757" spans="1:12" hidden="1" x14ac:dyDescent="0.2">
      <c r="A757" s="172" t="str">
        <f t="shared" ref="A757:A820" si="24">IF(B757&lt;&gt;0,"F","")</f>
        <v/>
      </c>
      <c r="B757" s="186"/>
      <c r="C757" s="187"/>
      <c r="D757" s="187"/>
      <c r="E757" s="187"/>
      <c r="F757" s="187"/>
      <c r="G757" s="188"/>
      <c r="H757" s="189"/>
      <c r="I757" s="189"/>
      <c r="J757" s="190"/>
      <c r="K757" s="191"/>
      <c r="L757" s="174" t="str">
        <f t="shared" ref="L757:L820" si="25">IF(I757=0,"T","I")</f>
        <v>T</v>
      </c>
    </row>
    <row r="758" spans="1:12" hidden="1" x14ac:dyDescent="0.2">
      <c r="A758" s="172" t="str">
        <f t="shared" si="24"/>
        <v/>
      </c>
      <c r="B758" s="186"/>
      <c r="C758" s="187"/>
      <c r="D758" s="187"/>
      <c r="E758" s="187"/>
      <c r="F758" s="187"/>
      <c r="G758" s="188"/>
      <c r="H758" s="189"/>
      <c r="I758" s="189"/>
      <c r="J758" s="190"/>
      <c r="K758" s="191"/>
      <c r="L758" s="174" t="str">
        <f t="shared" si="25"/>
        <v>T</v>
      </c>
    </row>
    <row r="759" spans="1:12" hidden="1" x14ac:dyDescent="0.2">
      <c r="A759" s="172" t="str">
        <f t="shared" si="24"/>
        <v/>
      </c>
      <c r="B759" s="186"/>
      <c r="C759" s="187"/>
      <c r="D759" s="187"/>
      <c r="E759" s="187"/>
      <c r="F759" s="187"/>
      <c r="G759" s="188"/>
      <c r="H759" s="189"/>
      <c r="I759" s="189"/>
      <c r="J759" s="190"/>
      <c r="K759" s="191"/>
      <c r="L759" s="174" t="str">
        <f t="shared" si="25"/>
        <v>T</v>
      </c>
    </row>
    <row r="760" spans="1:12" hidden="1" x14ac:dyDescent="0.2">
      <c r="A760" s="172" t="str">
        <f t="shared" si="24"/>
        <v/>
      </c>
      <c r="B760" s="186"/>
      <c r="C760" s="187"/>
      <c r="D760" s="187"/>
      <c r="E760" s="187"/>
      <c r="F760" s="187"/>
      <c r="G760" s="188"/>
      <c r="H760" s="189"/>
      <c r="I760" s="189"/>
      <c r="J760" s="190"/>
      <c r="K760" s="191"/>
      <c r="L760" s="174" t="str">
        <f t="shared" si="25"/>
        <v>T</v>
      </c>
    </row>
    <row r="761" spans="1:12" hidden="1" x14ac:dyDescent="0.2">
      <c r="A761" s="172" t="str">
        <f t="shared" si="24"/>
        <v/>
      </c>
      <c r="B761" s="186"/>
      <c r="C761" s="187"/>
      <c r="D761" s="187"/>
      <c r="E761" s="187"/>
      <c r="F761" s="187"/>
      <c r="G761" s="188"/>
      <c r="H761" s="189"/>
      <c r="I761" s="189"/>
      <c r="J761" s="190"/>
      <c r="K761" s="191"/>
      <c r="L761" s="174" t="str">
        <f t="shared" si="25"/>
        <v>T</v>
      </c>
    </row>
    <row r="762" spans="1:12" hidden="1" x14ac:dyDescent="0.2">
      <c r="A762" s="172" t="str">
        <f t="shared" si="24"/>
        <v/>
      </c>
      <c r="B762" s="186"/>
      <c r="C762" s="187"/>
      <c r="D762" s="187"/>
      <c r="E762" s="187"/>
      <c r="F762" s="187"/>
      <c r="G762" s="188"/>
      <c r="H762" s="189"/>
      <c r="I762" s="189"/>
      <c r="J762" s="190"/>
      <c r="K762" s="191"/>
      <c r="L762" s="174" t="str">
        <f t="shared" si="25"/>
        <v>T</v>
      </c>
    </row>
    <row r="763" spans="1:12" hidden="1" x14ac:dyDescent="0.2">
      <c r="A763" s="172" t="str">
        <f t="shared" si="24"/>
        <v/>
      </c>
      <c r="B763" s="186"/>
      <c r="C763" s="187"/>
      <c r="D763" s="187"/>
      <c r="E763" s="187"/>
      <c r="F763" s="187"/>
      <c r="G763" s="188"/>
      <c r="H763" s="189"/>
      <c r="I763" s="189"/>
      <c r="J763" s="190"/>
      <c r="K763" s="191"/>
      <c r="L763" s="174" t="str">
        <f t="shared" si="25"/>
        <v>T</v>
      </c>
    </row>
    <row r="764" spans="1:12" hidden="1" x14ac:dyDescent="0.2">
      <c r="A764" s="172" t="str">
        <f t="shared" si="24"/>
        <v/>
      </c>
      <c r="B764" s="186"/>
      <c r="C764" s="187"/>
      <c r="D764" s="187"/>
      <c r="E764" s="187"/>
      <c r="F764" s="187"/>
      <c r="G764" s="188"/>
      <c r="H764" s="189"/>
      <c r="I764" s="189"/>
      <c r="J764" s="190"/>
      <c r="K764" s="191"/>
      <c r="L764" s="174" t="str">
        <f t="shared" si="25"/>
        <v>T</v>
      </c>
    </row>
    <row r="765" spans="1:12" hidden="1" x14ac:dyDescent="0.2">
      <c r="A765" s="172" t="str">
        <f t="shared" si="24"/>
        <v/>
      </c>
      <c r="B765" s="186"/>
      <c r="C765" s="187"/>
      <c r="D765" s="187"/>
      <c r="E765" s="187"/>
      <c r="F765" s="187"/>
      <c r="G765" s="188"/>
      <c r="H765" s="189"/>
      <c r="I765" s="189"/>
      <c r="J765" s="190"/>
      <c r="K765" s="191"/>
      <c r="L765" s="174" t="str">
        <f t="shared" si="25"/>
        <v>T</v>
      </c>
    </row>
    <row r="766" spans="1:12" hidden="1" x14ac:dyDescent="0.2">
      <c r="A766" s="172" t="str">
        <f t="shared" si="24"/>
        <v/>
      </c>
      <c r="B766" s="186"/>
      <c r="C766" s="187"/>
      <c r="D766" s="187"/>
      <c r="E766" s="187"/>
      <c r="F766" s="187"/>
      <c r="G766" s="188"/>
      <c r="H766" s="189"/>
      <c r="I766" s="189"/>
      <c r="J766" s="190"/>
      <c r="K766" s="191"/>
      <c r="L766" s="174" t="str">
        <f t="shared" si="25"/>
        <v>T</v>
      </c>
    </row>
    <row r="767" spans="1:12" hidden="1" x14ac:dyDescent="0.2">
      <c r="A767" s="172" t="str">
        <f t="shared" si="24"/>
        <v/>
      </c>
      <c r="B767" s="186"/>
      <c r="C767" s="187"/>
      <c r="D767" s="187"/>
      <c r="E767" s="187"/>
      <c r="F767" s="187"/>
      <c r="G767" s="188"/>
      <c r="H767" s="189"/>
      <c r="I767" s="189"/>
      <c r="J767" s="190"/>
      <c r="K767" s="191"/>
      <c r="L767" s="174" t="str">
        <f t="shared" si="25"/>
        <v>T</v>
      </c>
    </row>
    <row r="768" spans="1:12" hidden="1" x14ac:dyDescent="0.2">
      <c r="A768" s="172" t="str">
        <f t="shared" si="24"/>
        <v/>
      </c>
      <c r="B768" s="186"/>
      <c r="C768" s="187"/>
      <c r="D768" s="187"/>
      <c r="E768" s="187"/>
      <c r="F768" s="187"/>
      <c r="G768" s="188"/>
      <c r="H768" s="189"/>
      <c r="I768" s="189"/>
      <c r="J768" s="190"/>
      <c r="K768" s="191"/>
      <c r="L768" s="174" t="str">
        <f t="shared" si="25"/>
        <v>T</v>
      </c>
    </row>
    <row r="769" spans="1:12" hidden="1" x14ac:dyDescent="0.2">
      <c r="A769" s="172" t="str">
        <f t="shared" si="24"/>
        <v/>
      </c>
      <c r="B769" s="186"/>
      <c r="C769" s="187"/>
      <c r="D769" s="187"/>
      <c r="E769" s="187"/>
      <c r="F769" s="187"/>
      <c r="G769" s="188"/>
      <c r="H769" s="189"/>
      <c r="I769" s="189"/>
      <c r="J769" s="190"/>
      <c r="K769" s="191"/>
      <c r="L769" s="174" t="str">
        <f t="shared" si="25"/>
        <v>T</v>
      </c>
    </row>
    <row r="770" spans="1:12" hidden="1" x14ac:dyDescent="0.2">
      <c r="A770" s="172" t="str">
        <f t="shared" si="24"/>
        <v/>
      </c>
      <c r="B770" s="186"/>
      <c r="C770" s="187"/>
      <c r="D770" s="187"/>
      <c r="E770" s="187"/>
      <c r="F770" s="187"/>
      <c r="G770" s="188"/>
      <c r="H770" s="189"/>
      <c r="I770" s="189"/>
      <c r="J770" s="190"/>
      <c r="K770" s="191"/>
      <c r="L770" s="174" t="str">
        <f t="shared" si="25"/>
        <v>T</v>
      </c>
    </row>
    <row r="771" spans="1:12" hidden="1" x14ac:dyDescent="0.2">
      <c r="A771" s="172" t="str">
        <f t="shared" si="24"/>
        <v/>
      </c>
      <c r="B771" s="186"/>
      <c r="C771" s="187"/>
      <c r="D771" s="187"/>
      <c r="E771" s="187"/>
      <c r="F771" s="187"/>
      <c r="G771" s="188"/>
      <c r="H771" s="189"/>
      <c r="I771" s="189"/>
      <c r="J771" s="190"/>
      <c r="K771" s="191"/>
      <c r="L771" s="174" t="str">
        <f t="shared" si="25"/>
        <v>T</v>
      </c>
    </row>
    <row r="772" spans="1:12" hidden="1" x14ac:dyDescent="0.2">
      <c r="A772" s="172" t="str">
        <f t="shared" si="24"/>
        <v/>
      </c>
      <c r="B772" s="186"/>
      <c r="C772" s="187"/>
      <c r="D772" s="187"/>
      <c r="E772" s="187"/>
      <c r="F772" s="187"/>
      <c r="G772" s="188"/>
      <c r="H772" s="189"/>
      <c r="I772" s="189"/>
      <c r="J772" s="190"/>
      <c r="K772" s="191"/>
      <c r="L772" s="174" t="str">
        <f t="shared" si="25"/>
        <v>T</v>
      </c>
    </row>
    <row r="773" spans="1:12" hidden="1" x14ac:dyDescent="0.2">
      <c r="A773" s="172" t="str">
        <f t="shared" si="24"/>
        <v/>
      </c>
      <c r="B773" s="186"/>
      <c r="C773" s="187"/>
      <c r="D773" s="187"/>
      <c r="E773" s="187"/>
      <c r="F773" s="187"/>
      <c r="G773" s="188"/>
      <c r="H773" s="189"/>
      <c r="I773" s="189"/>
      <c r="J773" s="190"/>
      <c r="K773" s="191"/>
      <c r="L773" s="174" t="str">
        <f t="shared" si="25"/>
        <v>T</v>
      </c>
    </row>
    <row r="774" spans="1:12" hidden="1" x14ac:dyDescent="0.2">
      <c r="A774" s="172" t="str">
        <f t="shared" si="24"/>
        <v/>
      </c>
      <c r="B774" s="186"/>
      <c r="C774" s="187"/>
      <c r="D774" s="187"/>
      <c r="E774" s="187"/>
      <c r="F774" s="187"/>
      <c r="G774" s="188"/>
      <c r="H774" s="189"/>
      <c r="I774" s="189"/>
      <c r="J774" s="190"/>
      <c r="K774" s="191"/>
      <c r="L774" s="174" t="str">
        <f t="shared" si="25"/>
        <v>T</v>
      </c>
    </row>
    <row r="775" spans="1:12" hidden="1" x14ac:dyDescent="0.2">
      <c r="A775" s="172" t="str">
        <f t="shared" si="24"/>
        <v/>
      </c>
      <c r="B775" s="186"/>
      <c r="C775" s="187"/>
      <c r="D775" s="187"/>
      <c r="E775" s="187"/>
      <c r="F775" s="187"/>
      <c r="G775" s="188"/>
      <c r="H775" s="189"/>
      <c r="I775" s="189"/>
      <c r="J775" s="190"/>
      <c r="K775" s="191"/>
      <c r="L775" s="174" t="str">
        <f t="shared" si="25"/>
        <v>T</v>
      </c>
    </row>
    <row r="776" spans="1:12" hidden="1" x14ac:dyDescent="0.2">
      <c r="A776" s="172" t="str">
        <f t="shared" si="24"/>
        <v/>
      </c>
      <c r="B776" s="186"/>
      <c r="C776" s="187"/>
      <c r="D776" s="187"/>
      <c r="E776" s="187"/>
      <c r="F776" s="187"/>
      <c r="G776" s="188"/>
      <c r="H776" s="189"/>
      <c r="I776" s="189"/>
      <c r="J776" s="190"/>
      <c r="K776" s="191"/>
      <c r="L776" s="174" t="str">
        <f t="shared" si="25"/>
        <v>T</v>
      </c>
    </row>
    <row r="777" spans="1:12" hidden="1" x14ac:dyDescent="0.2">
      <c r="A777" s="172" t="str">
        <f t="shared" si="24"/>
        <v/>
      </c>
      <c r="B777" s="186"/>
      <c r="C777" s="187"/>
      <c r="D777" s="187"/>
      <c r="E777" s="187"/>
      <c r="F777" s="187"/>
      <c r="G777" s="188"/>
      <c r="H777" s="189"/>
      <c r="I777" s="189"/>
      <c r="J777" s="190"/>
      <c r="K777" s="191"/>
      <c r="L777" s="174" t="str">
        <f t="shared" si="25"/>
        <v>T</v>
      </c>
    </row>
    <row r="778" spans="1:12" hidden="1" x14ac:dyDescent="0.2">
      <c r="A778" s="172" t="str">
        <f t="shared" si="24"/>
        <v/>
      </c>
      <c r="B778" s="186"/>
      <c r="C778" s="187"/>
      <c r="D778" s="187"/>
      <c r="E778" s="187"/>
      <c r="F778" s="187"/>
      <c r="G778" s="188"/>
      <c r="H778" s="189"/>
      <c r="I778" s="189"/>
      <c r="J778" s="190"/>
      <c r="K778" s="191"/>
      <c r="L778" s="174" t="str">
        <f t="shared" si="25"/>
        <v>T</v>
      </c>
    </row>
    <row r="779" spans="1:12" hidden="1" x14ac:dyDescent="0.2">
      <c r="A779" s="172" t="str">
        <f t="shared" si="24"/>
        <v/>
      </c>
      <c r="B779" s="186"/>
      <c r="C779" s="187"/>
      <c r="D779" s="187"/>
      <c r="E779" s="187"/>
      <c r="F779" s="187"/>
      <c r="G779" s="188"/>
      <c r="H779" s="189"/>
      <c r="I779" s="189"/>
      <c r="J779" s="190"/>
      <c r="K779" s="191"/>
      <c r="L779" s="174" t="str">
        <f t="shared" si="25"/>
        <v>T</v>
      </c>
    </row>
    <row r="780" spans="1:12" hidden="1" x14ac:dyDescent="0.2">
      <c r="A780" s="172" t="str">
        <f t="shared" si="24"/>
        <v/>
      </c>
      <c r="B780" s="186"/>
      <c r="C780" s="187"/>
      <c r="D780" s="187"/>
      <c r="E780" s="187"/>
      <c r="F780" s="187"/>
      <c r="G780" s="188"/>
      <c r="H780" s="189"/>
      <c r="I780" s="189"/>
      <c r="J780" s="190"/>
      <c r="K780" s="191"/>
      <c r="L780" s="174" t="str">
        <f t="shared" si="25"/>
        <v>T</v>
      </c>
    </row>
    <row r="781" spans="1:12" hidden="1" x14ac:dyDescent="0.2">
      <c r="A781" s="172" t="str">
        <f t="shared" si="24"/>
        <v/>
      </c>
      <c r="B781" s="186"/>
      <c r="C781" s="187"/>
      <c r="D781" s="187"/>
      <c r="E781" s="187"/>
      <c r="F781" s="187"/>
      <c r="G781" s="188"/>
      <c r="H781" s="189"/>
      <c r="I781" s="189"/>
      <c r="J781" s="190"/>
      <c r="K781" s="191"/>
      <c r="L781" s="174" t="str">
        <f t="shared" si="25"/>
        <v>T</v>
      </c>
    </row>
    <row r="782" spans="1:12" hidden="1" x14ac:dyDescent="0.2">
      <c r="A782" s="172" t="str">
        <f t="shared" si="24"/>
        <v/>
      </c>
      <c r="B782" s="186"/>
      <c r="C782" s="187"/>
      <c r="D782" s="187"/>
      <c r="E782" s="187"/>
      <c r="F782" s="187"/>
      <c r="G782" s="188"/>
      <c r="H782" s="189"/>
      <c r="I782" s="189"/>
      <c r="J782" s="190"/>
      <c r="K782" s="191"/>
      <c r="L782" s="174" t="str">
        <f t="shared" si="25"/>
        <v>T</v>
      </c>
    </row>
    <row r="783" spans="1:12" hidden="1" x14ac:dyDescent="0.2">
      <c r="A783" s="172" t="str">
        <f t="shared" si="24"/>
        <v/>
      </c>
      <c r="B783" s="186"/>
      <c r="C783" s="187"/>
      <c r="D783" s="187"/>
      <c r="E783" s="187"/>
      <c r="F783" s="187"/>
      <c r="G783" s="188"/>
      <c r="H783" s="189"/>
      <c r="I783" s="189"/>
      <c r="J783" s="190"/>
      <c r="K783" s="191"/>
      <c r="L783" s="174" t="str">
        <f t="shared" si="25"/>
        <v>T</v>
      </c>
    </row>
    <row r="784" spans="1:12" hidden="1" x14ac:dyDescent="0.2">
      <c r="A784" s="172" t="str">
        <f t="shared" si="24"/>
        <v/>
      </c>
      <c r="B784" s="186"/>
      <c r="C784" s="187"/>
      <c r="D784" s="187"/>
      <c r="E784" s="187"/>
      <c r="F784" s="187"/>
      <c r="G784" s="188"/>
      <c r="H784" s="189"/>
      <c r="I784" s="189"/>
      <c r="J784" s="190"/>
      <c r="K784" s="191"/>
      <c r="L784" s="174" t="str">
        <f t="shared" si="25"/>
        <v>T</v>
      </c>
    </row>
    <row r="785" spans="1:12" hidden="1" x14ac:dyDescent="0.2">
      <c r="A785" s="172" t="str">
        <f t="shared" si="24"/>
        <v/>
      </c>
      <c r="B785" s="186"/>
      <c r="C785" s="187"/>
      <c r="D785" s="187"/>
      <c r="E785" s="187"/>
      <c r="F785" s="187"/>
      <c r="G785" s="188"/>
      <c r="H785" s="189"/>
      <c r="I785" s="189"/>
      <c r="J785" s="190"/>
      <c r="K785" s="191"/>
      <c r="L785" s="174" t="str">
        <f t="shared" si="25"/>
        <v>T</v>
      </c>
    </row>
    <row r="786" spans="1:12" hidden="1" x14ac:dyDescent="0.2">
      <c r="A786" s="172" t="str">
        <f t="shared" si="24"/>
        <v/>
      </c>
      <c r="B786" s="186"/>
      <c r="C786" s="187"/>
      <c r="D786" s="187"/>
      <c r="E786" s="187"/>
      <c r="F786" s="187"/>
      <c r="G786" s="188"/>
      <c r="H786" s="189"/>
      <c r="I786" s="189"/>
      <c r="J786" s="190"/>
      <c r="K786" s="191"/>
      <c r="L786" s="174" t="str">
        <f t="shared" si="25"/>
        <v>T</v>
      </c>
    </row>
    <row r="787" spans="1:12" hidden="1" x14ac:dyDescent="0.2">
      <c r="A787" s="172" t="str">
        <f t="shared" si="24"/>
        <v/>
      </c>
      <c r="B787" s="186"/>
      <c r="C787" s="187"/>
      <c r="D787" s="187"/>
      <c r="E787" s="187"/>
      <c r="F787" s="187"/>
      <c r="G787" s="188"/>
      <c r="H787" s="189"/>
      <c r="I787" s="189"/>
      <c r="J787" s="190"/>
      <c r="K787" s="191"/>
      <c r="L787" s="174" t="str">
        <f t="shared" si="25"/>
        <v>T</v>
      </c>
    </row>
    <row r="788" spans="1:12" hidden="1" x14ac:dyDescent="0.2">
      <c r="A788" s="172" t="str">
        <f t="shared" si="24"/>
        <v/>
      </c>
      <c r="B788" s="186"/>
      <c r="C788" s="187"/>
      <c r="D788" s="187"/>
      <c r="E788" s="187"/>
      <c r="F788" s="187"/>
      <c r="G788" s="188"/>
      <c r="H788" s="189"/>
      <c r="I788" s="189"/>
      <c r="J788" s="190"/>
      <c r="K788" s="191"/>
      <c r="L788" s="174" t="str">
        <f t="shared" si="25"/>
        <v>T</v>
      </c>
    </row>
    <row r="789" spans="1:12" hidden="1" x14ac:dyDescent="0.2">
      <c r="A789" s="172" t="str">
        <f t="shared" si="24"/>
        <v/>
      </c>
      <c r="B789" s="186"/>
      <c r="C789" s="187"/>
      <c r="D789" s="187"/>
      <c r="E789" s="187"/>
      <c r="F789" s="187"/>
      <c r="G789" s="188"/>
      <c r="H789" s="189"/>
      <c r="I789" s="189"/>
      <c r="J789" s="190"/>
      <c r="K789" s="191"/>
      <c r="L789" s="174" t="str">
        <f t="shared" si="25"/>
        <v>T</v>
      </c>
    </row>
    <row r="790" spans="1:12" hidden="1" x14ac:dyDescent="0.2">
      <c r="A790" s="172" t="str">
        <f t="shared" si="24"/>
        <v/>
      </c>
      <c r="B790" s="186"/>
      <c r="C790" s="187"/>
      <c r="D790" s="187"/>
      <c r="E790" s="187"/>
      <c r="F790" s="187"/>
      <c r="G790" s="188"/>
      <c r="H790" s="189"/>
      <c r="I790" s="189"/>
      <c r="J790" s="190"/>
      <c r="K790" s="191"/>
      <c r="L790" s="174" t="str">
        <f t="shared" si="25"/>
        <v>T</v>
      </c>
    </row>
    <row r="791" spans="1:12" hidden="1" x14ac:dyDescent="0.2">
      <c r="A791" s="172" t="str">
        <f t="shared" si="24"/>
        <v/>
      </c>
      <c r="B791" s="186"/>
      <c r="C791" s="187"/>
      <c r="D791" s="187"/>
      <c r="E791" s="187"/>
      <c r="F791" s="187"/>
      <c r="G791" s="188"/>
      <c r="H791" s="189"/>
      <c r="I791" s="189"/>
      <c r="J791" s="190"/>
      <c r="K791" s="191"/>
      <c r="L791" s="174" t="str">
        <f t="shared" si="25"/>
        <v>T</v>
      </c>
    </row>
    <row r="792" spans="1:12" hidden="1" x14ac:dyDescent="0.2">
      <c r="A792" s="172" t="str">
        <f t="shared" si="24"/>
        <v/>
      </c>
      <c r="B792" s="186"/>
      <c r="C792" s="187"/>
      <c r="D792" s="187"/>
      <c r="E792" s="187"/>
      <c r="F792" s="187"/>
      <c r="G792" s="188"/>
      <c r="H792" s="189"/>
      <c r="I792" s="189"/>
      <c r="J792" s="190"/>
      <c r="K792" s="191"/>
      <c r="L792" s="174" t="str">
        <f t="shared" si="25"/>
        <v>T</v>
      </c>
    </row>
    <row r="793" spans="1:12" hidden="1" x14ac:dyDescent="0.2">
      <c r="A793" s="172" t="str">
        <f t="shared" si="24"/>
        <v/>
      </c>
      <c r="B793" s="186"/>
      <c r="C793" s="187"/>
      <c r="D793" s="187"/>
      <c r="E793" s="187"/>
      <c r="F793" s="187"/>
      <c r="G793" s="188"/>
      <c r="H793" s="189"/>
      <c r="I793" s="189"/>
      <c r="J793" s="190"/>
      <c r="K793" s="191"/>
      <c r="L793" s="174" t="str">
        <f t="shared" si="25"/>
        <v>T</v>
      </c>
    </row>
    <row r="794" spans="1:12" hidden="1" x14ac:dyDescent="0.2">
      <c r="A794" s="172" t="str">
        <f t="shared" si="24"/>
        <v/>
      </c>
      <c r="B794" s="186"/>
      <c r="C794" s="187"/>
      <c r="D794" s="187"/>
      <c r="E794" s="187"/>
      <c r="F794" s="187"/>
      <c r="G794" s="188"/>
      <c r="H794" s="189"/>
      <c r="I794" s="189"/>
      <c r="J794" s="190"/>
      <c r="K794" s="191"/>
      <c r="L794" s="174" t="str">
        <f t="shared" si="25"/>
        <v>T</v>
      </c>
    </row>
    <row r="795" spans="1:12" hidden="1" x14ac:dyDescent="0.2">
      <c r="A795" s="172" t="str">
        <f t="shared" si="24"/>
        <v/>
      </c>
      <c r="B795" s="186"/>
      <c r="C795" s="187"/>
      <c r="D795" s="187"/>
      <c r="E795" s="187"/>
      <c r="F795" s="187"/>
      <c r="G795" s="188"/>
      <c r="H795" s="189"/>
      <c r="I795" s="189"/>
      <c r="J795" s="190"/>
      <c r="K795" s="191"/>
      <c r="L795" s="174" t="str">
        <f t="shared" si="25"/>
        <v>T</v>
      </c>
    </row>
    <row r="796" spans="1:12" hidden="1" x14ac:dyDescent="0.2">
      <c r="A796" s="172" t="str">
        <f t="shared" si="24"/>
        <v/>
      </c>
      <c r="B796" s="186"/>
      <c r="C796" s="187"/>
      <c r="D796" s="187"/>
      <c r="E796" s="187"/>
      <c r="F796" s="187"/>
      <c r="G796" s="188"/>
      <c r="H796" s="189"/>
      <c r="I796" s="189"/>
      <c r="J796" s="190"/>
      <c r="K796" s="191"/>
      <c r="L796" s="174" t="str">
        <f t="shared" si="25"/>
        <v>T</v>
      </c>
    </row>
    <row r="797" spans="1:12" hidden="1" x14ac:dyDescent="0.2">
      <c r="A797" s="172" t="str">
        <f t="shared" si="24"/>
        <v/>
      </c>
      <c r="B797" s="186"/>
      <c r="C797" s="187"/>
      <c r="D797" s="187"/>
      <c r="E797" s="187"/>
      <c r="F797" s="187"/>
      <c r="G797" s="188"/>
      <c r="H797" s="189"/>
      <c r="I797" s="189"/>
      <c r="J797" s="190"/>
      <c r="K797" s="191"/>
      <c r="L797" s="174" t="str">
        <f t="shared" si="25"/>
        <v>T</v>
      </c>
    </row>
    <row r="798" spans="1:12" hidden="1" x14ac:dyDescent="0.2">
      <c r="A798" s="172" t="str">
        <f t="shared" si="24"/>
        <v/>
      </c>
      <c r="B798" s="186"/>
      <c r="C798" s="187"/>
      <c r="D798" s="187"/>
      <c r="E798" s="187"/>
      <c r="F798" s="187"/>
      <c r="G798" s="188"/>
      <c r="H798" s="189"/>
      <c r="I798" s="189"/>
      <c r="J798" s="190"/>
      <c r="K798" s="191"/>
      <c r="L798" s="174" t="str">
        <f t="shared" si="25"/>
        <v>T</v>
      </c>
    </row>
    <row r="799" spans="1:12" hidden="1" x14ac:dyDescent="0.2">
      <c r="A799" s="172" t="str">
        <f t="shared" si="24"/>
        <v/>
      </c>
      <c r="B799" s="186"/>
      <c r="C799" s="187"/>
      <c r="D799" s="187"/>
      <c r="E799" s="187"/>
      <c r="F799" s="187"/>
      <c r="G799" s="188"/>
      <c r="H799" s="189"/>
      <c r="I799" s="189"/>
      <c r="J799" s="190"/>
      <c r="K799" s="191"/>
      <c r="L799" s="174" t="str">
        <f t="shared" si="25"/>
        <v>T</v>
      </c>
    </row>
    <row r="800" spans="1:12" hidden="1" x14ac:dyDescent="0.2">
      <c r="A800" s="172" t="str">
        <f t="shared" si="24"/>
        <v/>
      </c>
      <c r="B800" s="186"/>
      <c r="C800" s="187"/>
      <c r="D800" s="187"/>
      <c r="E800" s="187"/>
      <c r="F800" s="187"/>
      <c r="G800" s="188"/>
      <c r="H800" s="189"/>
      <c r="I800" s="189"/>
      <c r="J800" s="190"/>
      <c r="K800" s="191"/>
      <c r="L800" s="174" t="str">
        <f t="shared" si="25"/>
        <v>T</v>
      </c>
    </row>
    <row r="801" spans="1:12" hidden="1" x14ac:dyDescent="0.2">
      <c r="A801" s="172" t="str">
        <f t="shared" si="24"/>
        <v/>
      </c>
      <c r="B801" s="186"/>
      <c r="C801" s="187"/>
      <c r="D801" s="187"/>
      <c r="E801" s="187"/>
      <c r="F801" s="187"/>
      <c r="G801" s="188"/>
      <c r="H801" s="189"/>
      <c r="I801" s="189"/>
      <c r="J801" s="190"/>
      <c r="K801" s="191"/>
      <c r="L801" s="174" t="str">
        <f t="shared" si="25"/>
        <v>T</v>
      </c>
    </row>
    <row r="802" spans="1:12" hidden="1" x14ac:dyDescent="0.2">
      <c r="A802" s="172" t="str">
        <f t="shared" si="24"/>
        <v/>
      </c>
      <c r="B802" s="186"/>
      <c r="C802" s="187"/>
      <c r="D802" s="187"/>
      <c r="E802" s="187"/>
      <c r="F802" s="187"/>
      <c r="G802" s="188"/>
      <c r="H802" s="189"/>
      <c r="I802" s="189"/>
      <c r="J802" s="190"/>
      <c r="K802" s="191"/>
      <c r="L802" s="174" t="str">
        <f t="shared" si="25"/>
        <v>T</v>
      </c>
    </row>
    <row r="803" spans="1:12" hidden="1" x14ac:dyDescent="0.2">
      <c r="A803" s="172" t="str">
        <f t="shared" si="24"/>
        <v/>
      </c>
      <c r="B803" s="186"/>
      <c r="C803" s="187"/>
      <c r="D803" s="187"/>
      <c r="E803" s="187"/>
      <c r="F803" s="187"/>
      <c r="G803" s="188"/>
      <c r="H803" s="189"/>
      <c r="I803" s="189"/>
      <c r="J803" s="190"/>
      <c r="K803" s="191"/>
      <c r="L803" s="174" t="str">
        <f t="shared" si="25"/>
        <v>T</v>
      </c>
    </row>
    <row r="804" spans="1:12" hidden="1" x14ac:dyDescent="0.2">
      <c r="A804" s="172" t="str">
        <f t="shared" si="24"/>
        <v/>
      </c>
      <c r="B804" s="186"/>
      <c r="C804" s="187"/>
      <c r="D804" s="187"/>
      <c r="E804" s="187"/>
      <c r="F804" s="187"/>
      <c r="G804" s="188"/>
      <c r="H804" s="189"/>
      <c r="I804" s="189"/>
      <c r="J804" s="190"/>
      <c r="K804" s="191"/>
      <c r="L804" s="174" t="str">
        <f t="shared" si="25"/>
        <v>T</v>
      </c>
    </row>
    <row r="805" spans="1:12" hidden="1" x14ac:dyDescent="0.2">
      <c r="A805" s="172" t="str">
        <f t="shared" si="24"/>
        <v/>
      </c>
      <c r="B805" s="186"/>
      <c r="C805" s="187"/>
      <c r="D805" s="187"/>
      <c r="E805" s="187"/>
      <c r="F805" s="187"/>
      <c r="G805" s="188"/>
      <c r="H805" s="189"/>
      <c r="I805" s="189"/>
      <c r="J805" s="190"/>
      <c r="K805" s="191"/>
      <c r="L805" s="174" t="str">
        <f t="shared" si="25"/>
        <v>T</v>
      </c>
    </row>
    <row r="806" spans="1:12" hidden="1" x14ac:dyDescent="0.2">
      <c r="A806" s="172" t="str">
        <f t="shared" si="24"/>
        <v/>
      </c>
      <c r="B806" s="186"/>
      <c r="C806" s="187"/>
      <c r="D806" s="187"/>
      <c r="E806" s="187"/>
      <c r="F806" s="187"/>
      <c r="G806" s="188"/>
      <c r="H806" s="189"/>
      <c r="I806" s="189"/>
      <c r="J806" s="190"/>
      <c r="K806" s="191"/>
      <c r="L806" s="174" t="str">
        <f t="shared" si="25"/>
        <v>T</v>
      </c>
    </row>
    <row r="807" spans="1:12" hidden="1" x14ac:dyDescent="0.2">
      <c r="A807" s="172" t="str">
        <f t="shared" si="24"/>
        <v/>
      </c>
      <c r="B807" s="186"/>
      <c r="C807" s="187"/>
      <c r="D807" s="187"/>
      <c r="E807" s="187"/>
      <c r="F807" s="187"/>
      <c r="G807" s="188"/>
      <c r="H807" s="189"/>
      <c r="I807" s="189"/>
      <c r="J807" s="190"/>
      <c r="K807" s="191"/>
      <c r="L807" s="174" t="str">
        <f t="shared" si="25"/>
        <v>T</v>
      </c>
    </row>
    <row r="808" spans="1:12" hidden="1" x14ac:dyDescent="0.2">
      <c r="A808" s="172" t="str">
        <f t="shared" si="24"/>
        <v/>
      </c>
      <c r="B808" s="186"/>
      <c r="C808" s="187"/>
      <c r="D808" s="187"/>
      <c r="E808" s="187"/>
      <c r="F808" s="187"/>
      <c r="G808" s="188"/>
      <c r="H808" s="189"/>
      <c r="I808" s="189"/>
      <c r="J808" s="190"/>
      <c r="K808" s="191"/>
      <c r="L808" s="174" t="str">
        <f t="shared" si="25"/>
        <v>T</v>
      </c>
    </row>
    <row r="809" spans="1:12" hidden="1" x14ac:dyDescent="0.2">
      <c r="A809" s="172" t="str">
        <f t="shared" si="24"/>
        <v/>
      </c>
      <c r="B809" s="186"/>
      <c r="C809" s="187"/>
      <c r="D809" s="187"/>
      <c r="E809" s="187"/>
      <c r="F809" s="187"/>
      <c r="G809" s="188"/>
      <c r="H809" s="189"/>
      <c r="I809" s="189"/>
      <c r="J809" s="190"/>
      <c r="K809" s="191"/>
      <c r="L809" s="174" t="str">
        <f t="shared" si="25"/>
        <v>T</v>
      </c>
    </row>
    <row r="810" spans="1:12" hidden="1" x14ac:dyDescent="0.2">
      <c r="A810" s="172" t="str">
        <f t="shared" si="24"/>
        <v/>
      </c>
      <c r="B810" s="186"/>
      <c r="C810" s="187"/>
      <c r="D810" s="187"/>
      <c r="E810" s="187"/>
      <c r="F810" s="187"/>
      <c r="G810" s="188"/>
      <c r="H810" s="189"/>
      <c r="I810" s="189"/>
      <c r="J810" s="190"/>
      <c r="K810" s="191"/>
      <c r="L810" s="174" t="str">
        <f t="shared" si="25"/>
        <v>T</v>
      </c>
    </row>
    <row r="811" spans="1:12" hidden="1" x14ac:dyDescent="0.2">
      <c r="A811" s="172" t="str">
        <f t="shared" si="24"/>
        <v/>
      </c>
      <c r="B811" s="186"/>
      <c r="C811" s="187"/>
      <c r="D811" s="187"/>
      <c r="E811" s="187"/>
      <c r="F811" s="187"/>
      <c r="G811" s="188"/>
      <c r="H811" s="189"/>
      <c r="I811" s="189"/>
      <c r="J811" s="190"/>
      <c r="K811" s="191"/>
      <c r="L811" s="174" t="str">
        <f t="shared" si="25"/>
        <v>T</v>
      </c>
    </row>
    <row r="812" spans="1:12" hidden="1" x14ac:dyDescent="0.2">
      <c r="A812" s="172" t="str">
        <f t="shared" si="24"/>
        <v/>
      </c>
      <c r="B812" s="186"/>
      <c r="C812" s="187"/>
      <c r="D812" s="187"/>
      <c r="E812" s="187"/>
      <c r="F812" s="187"/>
      <c r="G812" s="188"/>
      <c r="H812" s="189"/>
      <c r="I812" s="189"/>
      <c r="J812" s="190"/>
      <c r="K812" s="191"/>
      <c r="L812" s="174" t="str">
        <f t="shared" si="25"/>
        <v>T</v>
      </c>
    </row>
    <row r="813" spans="1:12" hidden="1" x14ac:dyDescent="0.2">
      <c r="A813" s="172" t="str">
        <f t="shared" si="24"/>
        <v/>
      </c>
      <c r="B813" s="186"/>
      <c r="C813" s="187"/>
      <c r="D813" s="187"/>
      <c r="E813" s="187"/>
      <c r="F813" s="187"/>
      <c r="G813" s="188"/>
      <c r="H813" s="189"/>
      <c r="I813" s="189"/>
      <c r="J813" s="190"/>
      <c r="K813" s="191"/>
      <c r="L813" s="174" t="str">
        <f t="shared" si="25"/>
        <v>T</v>
      </c>
    </row>
    <row r="814" spans="1:12" hidden="1" x14ac:dyDescent="0.2">
      <c r="A814" s="172" t="str">
        <f t="shared" si="24"/>
        <v/>
      </c>
      <c r="B814" s="186"/>
      <c r="C814" s="187"/>
      <c r="D814" s="187"/>
      <c r="E814" s="187"/>
      <c r="F814" s="187"/>
      <c r="G814" s="188"/>
      <c r="H814" s="189"/>
      <c r="I814" s="189"/>
      <c r="J814" s="190"/>
      <c r="K814" s="191"/>
      <c r="L814" s="174" t="str">
        <f t="shared" si="25"/>
        <v>T</v>
      </c>
    </row>
    <row r="815" spans="1:12" hidden="1" x14ac:dyDescent="0.2">
      <c r="A815" s="172" t="str">
        <f t="shared" si="24"/>
        <v/>
      </c>
      <c r="B815" s="186"/>
      <c r="C815" s="187"/>
      <c r="D815" s="187"/>
      <c r="E815" s="187"/>
      <c r="F815" s="187"/>
      <c r="G815" s="188"/>
      <c r="H815" s="189"/>
      <c r="I815" s="189"/>
      <c r="J815" s="190"/>
      <c r="K815" s="191"/>
      <c r="L815" s="174" t="str">
        <f t="shared" si="25"/>
        <v>T</v>
      </c>
    </row>
    <row r="816" spans="1:12" hidden="1" x14ac:dyDescent="0.2">
      <c r="A816" s="172" t="str">
        <f t="shared" si="24"/>
        <v/>
      </c>
      <c r="B816" s="186"/>
      <c r="C816" s="187"/>
      <c r="D816" s="187"/>
      <c r="E816" s="187"/>
      <c r="F816" s="187"/>
      <c r="G816" s="188"/>
      <c r="H816" s="189"/>
      <c r="I816" s="189"/>
      <c r="J816" s="190"/>
      <c r="K816" s="191"/>
      <c r="L816" s="174" t="str">
        <f t="shared" si="25"/>
        <v>T</v>
      </c>
    </row>
    <row r="817" spans="1:12" hidden="1" x14ac:dyDescent="0.2">
      <c r="A817" s="172" t="str">
        <f t="shared" si="24"/>
        <v/>
      </c>
      <c r="B817" s="186"/>
      <c r="C817" s="187"/>
      <c r="D817" s="187"/>
      <c r="E817" s="187"/>
      <c r="F817" s="187"/>
      <c r="G817" s="188"/>
      <c r="H817" s="189"/>
      <c r="I817" s="189"/>
      <c r="J817" s="190"/>
      <c r="K817" s="191"/>
      <c r="L817" s="174" t="str">
        <f t="shared" si="25"/>
        <v>T</v>
      </c>
    </row>
    <row r="818" spans="1:12" hidden="1" x14ac:dyDescent="0.2">
      <c r="A818" s="172" t="str">
        <f t="shared" si="24"/>
        <v/>
      </c>
      <c r="B818" s="186"/>
      <c r="C818" s="187"/>
      <c r="D818" s="187"/>
      <c r="E818" s="187"/>
      <c r="F818" s="187"/>
      <c r="G818" s="188"/>
      <c r="H818" s="189"/>
      <c r="I818" s="189"/>
      <c r="J818" s="190"/>
      <c r="K818" s="191"/>
      <c r="L818" s="174" t="str">
        <f t="shared" si="25"/>
        <v>T</v>
      </c>
    </row>
    <row r="819" spans="1:12" hidden="1" x14ac:dyDescent="0.2">
      <c r="A819" s="172" t="str">
        <f t="shared" si="24"/>
        <v/>
      </c>
      <c r="B819" s="186"/>
      <c r="C819" s="187"/>
      <c r="D819" s="187"/>
      <c r="E819" s="187"/>
      <c r="F819" s="187"/>
      <c r="G819" s="188"/>
      <c r="H819" s="189"/>
      <c r="I819" s="189"/>
      <c r="J819" s="190"/>
      <c r="K819" s="191"/>
      <c r="L819" s="174" t="str">
        <f t="shared" si="25"/>
        <v>T</v>
      </c>
    </row>
    <row r="820" spans="1:12" hidden="1" x14ac:dyDescent="0.2">
      <c r="A820" s="172" t="str">
        <f t="shared" si="24"/>
        <v/>
      </c>
      <c r="B820" s="186"/>
      <c r="C820" s="187"/>
      <c r="D820" s="187"/>
      <c r="E820" s="187"/>
      <c r="F820" s="187"/>
      <c r="G820" s="188"/>
      <c r="H820" s="189"/>
      <c r="I820" s="189"/>
      <c r="J820" s="190"/>
      <c r="K820" s="191"/>
      <c r="L820" s="174" t="str">
        <f t="shared" si="25"/>
        <v>T</v>
      </c>
    </row>
    <row r="821" spans="1:12" hidden="1" x14ac:dyDescent="0.2">
      <c r="A821" s="172" t="str">
        <f t="shared" ref="A821:A884" si="26">IF(B821&lt;&gt;0,"F","")</f>
        <v/>
      </c>
      <c r="B821" s="186"/>
      <c r="C821" s="187"/>
      <c r="D821" s="187"/>
      <c r="E821" s="187"/>
      <c r="F821" s="187"/>
      <c r="G821" s="188"/>
      <c r="H821" s="189"/>
      <c r="I821" s="189"/>
      <c r="J821" s="190"/>
      <c r="K821" s="191"/>
      <c r="L821" s="174" t="str">
        <f t="shared" ref="L821:L884" si="27">IF(I821=0,"T","I")</f>
        <v>T</v>
      </c>
    </row>
    <row r="822" spans="1:12" hidden="1" x14ac:dyDescent="0.2">
      <c r="A822" s="172" t="str">
        <f t="shared" si="26"/>
        <v/>
      </c>
      <c r="B822" s="186"/>
      <c r="C822" s="187"/>
      <c r="D822" s="187"/>
      <c r="E822" s="187"/>
      <c r="F822" s="187"/>
      <c r="G822" s="188"/>
      <c r="H822" s="189"/>
      <c r="I822" s="189"/>
      <c r="J822" s="190"/>
      <c r="K822" s="191"/>
      <c r="L822" s="174" t="str">
        <f t="shared" si="27"/>
        <v>T</v>
      </c>
    </row>
    <row r="823" spans="1:12" hidden="1" x14ac:dyDescent="0.2">
      <c r="A823" s="172" t="str">
        <f t="shared" si="26"/>
        <v/>
      </c>
      <c r="B823" s="186"/>
      <c r="C823" s="187"/>
      <c r="D823" s="187"/>
      <c r="E823" s="187"/>
      <c r="F823" s="187"/>
      <c r="G823" s="188"/>
      <c r="H823" s="189"/>
      <c r="I823" s="189"/>
      <c r="J823" s="190"/>
      <c r="K823" s="191"/>
      <c r="L823" s="174" t="str">
        <f t="shared" si="27"/>
        <v>T</v>
      </c>
    </row>
    <row r="824" spans="1:12" hidden="1" x14ac:dyDescent="0.2">
      <c r="A824" s="172" t="str">
        <f t="shared" si="26"/>
        <v/>
      </c>
      <c r="B824" s="186"/>
      <c r="C824" s="187"/>
      <c r="D824" s="187"/>
      <c r="E824" s="187"/>
      <c r="F824" s="187"/>
      <c r="G824" s="188"/>
      <c r="H824" s="189"/>
      <c r="I824" s="189"/>
      <c r="J824" s="190"/>
      <c r="K824" s="191"/>
      <c r="L824" s="174" t="str">
        <f t="shared" si="27"/>
        <v>T</v>
      </c>
    </row>
    <row r="825" spans="1:12" hidden="1" x14ac:dyDescent="0.2">
      <c r="A825" s="172" t="str">
        <f t="shared" si="26"/>
        <v/>
      </c>
      <c r="B825" s="186"/>
      <c r="C825" s="187"/>
      <c r="D825" s="187"/>
      <c r="E825" s="187"/>
      <c r="F825" s="187"/>
      <c r="G825" s="188"/>
      <c r="H825" s="189"/>
      <c r="I825" s="189"/>
      <c r="J825" s="190"/>
      <c r="K825" s="191"/>
      <c r="L825" s="174" t="str">
        <f t="shared" si="27"/>
        <v>T</v>
      </c>
    </row>
    <row r="826" spans="1:12" hidden="1" x14ac:dyDescent="0.2">
      <c r="A826" s="172" t="str">
        <f t="shared" si="26"/>
        <v/>
      </c>
      <c r="B826" s="186"/>
      <c r="C826" s="187"/>
      <c r="D826" s="187"/>
      <c r="E826" s="187"/>
      <c r="F826" s="187"/>
      <c r="G826" s="188"/>
      <c r="H826" s="189"/>
      <c r="I826" s="189"/>
      <c r="J826" s="190"/>
      <c r="K826" s="191"/>
      <c r="L826" s="174" t="str">
        <f t="shared" si="27"/>
        <v>T</v>
      </c>
    </row>
    <row r="827" spans="1:12" hidden="1" x14ac:dyDescent="0.2">
      <c r="A827" s="172" t="str">
        <f t="shared" si="26"/>
        <v/>
      </c>
      <c r="B827" s="186"/>
      <c r="C827" s="187"/>
      <c r="D827" s="187"/>
      <c r="E827" s="187"/>
      <c r="F827" s="187"/>
      <c r="G827" s="188"/>
      <c r="H827" s="189"/>
      <c r="I827" s="189"/>
      <c r="J827" s="190"/>
      <c r="K827" s="191"/>
      <c r="L827" s="174" t="str">
        <f t="shared" si="27"/>
        <v>T</v>
      </c>
    </row>
    <row r="828" spans="1:12" hidden="1" x14ac:dyDescent="0.2">
      <c r="A828" s="172" t="str">
        <f t="shared" si="26"/>
        <v/>
      </c>
      <c r="B828" s="186"/>
      <c r="C828" s="187"/>
      <c r="D828" s="187"/>
      <c r="E828" s="187"/>
      <c r="F828" s="187"/>
      <c r="G828" s="188"/>
      <c r="H828" s="189"/>
      <c r="I828" s="189"/>
      <c r="J828" s="190"/>
      <c r="K828" s="191"/>
      <c r="L828" s="174" t="str">
        <f t="shared" si="27"/>
        <v>T</v>
      </c>
    </row>
    <row r="829" spans="1:12" hidden="1" x14ac:dyDescent="0.2">
      <c r="A829" s="172" t="str">
        <f t="shared" si="26"/>
        <v/>
      </c>
      <c r="B829" s="186"/>
      <c r="C829" s="187"/>
      <c r="D829" s="187"/>
      <c r="E829" s="187"/>
      <c r="F829" s="187"/>
      <c r="G829" s="188"/>
      <c r="H829" s="189"/>
      <c r="I829" s="189"/>
      <c r="J829" s="190"/>
      <c r="K829" s="191"/>
      <c r="L829" s="174" t="str">
        <f t="shared" si="27"/>
        <v>T</v>
      </c>
    </row>
    <row r="830" spans="1:12" hidden="1" x14ac:dyDescent="0.2">
      <c r="A830" s="172" t="str">
        <f t="shared" si="26"/>
        <v/>
      </c>
      <c r="B830" s="186"/>
      <c r="C830" s="187"/>
      <c r="D830" s="187"/>
      <c r="E830" s="187"/>
      <c r="F830" s="187"/>
      <c r="G830" s="188"/>
      <c r="H830" s="189"/>
      <c r="I830" s="189"/>
      <c r="J830" s="190"/>
      <c r="K830" s="191"/>
      <c r="L830" s="174" t="str">
        <f t="shared" si="27"/>
        <v>T</v>
      </c>
    </row>
    <row r="831" spans="1:12" hidden="1" x14ac:dyDescent="0.2">
      <c r="A831" s="172" t="str">
        <f t="shared" si="26"/>
        <v/>
      </c>
      <c r="B831" s="186"/>
      <c r="C831" s="187"/>
      <c r="D831" s="187"/>
      <c r="E831" s="187"/>
      <c r="F831" s="187"/>
      <c r="G831" s="188"/>
      <c r="H831" s="189"/>
      <c r="I831" s="189"/>
      <c r="J831" s="190"/>
      <c r="K831" s="191"/>
      <c r="L831" s="174" t="str">
        <f t="shared" si="27"/>
        <v>T</v>
      </c>
    </row>
    <row r="832" spans="1:12" hidden="1" x14ac:dyDescent="0.2">
      <c r="A832" s="172" t="str">
        <f t="shared" si="26"/>
        <v/>
      </c>
      <c r="B832" s="186"/>
      <c r="C832" s="187"/>
      <c r="D832" s="187"/>
      <c r="E832" s="187"/>
      <c r="F832" s="187"/>
      <c r="G832" s="188"/>
      <c r="H832" s="189"/>
      <c r="I832" s="189"/>
      <c r="J832" s="190"/>
      <c r="K832" s="191"/>
      <c r="L832" s="174" t="str">
        <f t="shared" si="27"/>
        <v>T</v>
      </c>
    </row>
    <row r="833" spans="1:12" hidden="1" x14ac:dyDescent="0.2">
      <c r="A833" s="172" t="str">
        <f t="shared" si="26"/>
        <v/>
      </c>
      <c r="B833" s="186"/>
      <c r="C833" s="187"/>
      <c r="D833" s="187"/>
      <c r="E833" s="187"/>
      <c r="F833" s="187"/>
      <c r="G833" s="188"/>
      <c r="H833" s="189"/>
      <c r="I833" s="189"/>
      <c r="J833" s="190"/>
      <c r="K833" s="191"/>
      <c r="L833" s="174" t="str">
        <f t="shared" si="27"/>
        <v>T</v>
      </c>
    </row>
    <row r="834" spans="1:12" hidden="1" x14ac:dyDescent="0.2">
      <c r="A834" s="172" t="str">
        <f t="shared" si="26"/>
        <v/>
      </c>
      <c r="B834" s="186"/>
      <c r="C834" s="187"/>
      <c r="D834" s="187"/>
      <c r="E834" s="187"/>
      <c r="F834" s="187"/>
      <c r="G834" s="188"/>
      <c r="H834" s="189"/>
      <c r="I834" s="189"/>
      <c r="J834" s="190"/>
      <c r="K834" s="191"/>
      <c r="L834" s="174" t="str">
        <f t="shared" si="27"/>
        <v>T</v>
      </c>
    </row>
    <row r="835" spans="1:12" hidden="1" x14ac:dyDescent="0.2">
      <c r="A835" s="172" t="str">
        <f t="shared" si="26"/>
        <v/>
      </c>
      <c r="B835" s="186"/>
      <c r="C835" s="187"/>
      <c r="D835" s="187"/>
      <c r="E835" s="187"/>
      <c r="F835" s="187"/>
      <c r="G835" s="188"/>
      <c r="H835" s="189"/>
      <c r="I835" s="189"/>
      <c r="J835" s="190"/>
      <c r="K835" s="191"/>
      <c r="L835" s="174" t="str">
        <f t="shared" si="27"/>
        <v>T</v>
      </c>
    </row>
    <row r="836" spans="1:12" hidden="1" x14ac:dyDescent="0.2">
      <c r="A836" s="172" t="str">
        <f t="shared" si="26"/>
        <v/>
      </c>
      <c r="B836" s="186"/>
      <c r="C836" s="187"/>
      <c r="D836" s="187"/>
      <c r="E836" s="187"/>
      <c r="F836" s="187"/>
      <c r="G836" s="188"/>
      <c r="H836" s="189"/>
      <c r="I836" s="189"/>
      <c r="J836" s="190"/>
      <c r="K836" s="191"/>
      <c r="L836" s="174" t="str">
        <f t="shared" si="27"/>
        <v>T</v>
      </c>
    </row>
    <row r="837" spans="1:12" hidden="1" x14ac:dyDescent="0.2">
      <c r="A837" s="172" t="str">
        <f t="shared" si="26"/>
        <v/>
      </c>
      <c r="B837" s="186"/>
      <c r="C837" s="187"/>
      <c r="D837" s="187"/>
      <c r="E837" s="187"/>
      <c r="F837" s="187"/>
      <c r="G837" s="188"/>
      <c r="H837" s="189"/>
      <c r="I837" s="189"/>
      <c r="J837" s="190"/>
      <c r="K837" s="191"/>
      <c r="L837" s="174" t="str">
        <f t="shared" si="27"/>
        <v>T</v>
      </c>
    </row>
    <row r="838" spans="1:12" hidden="1" x14ac:dyDescent="0.2">
      <c r="A838" s="172" t="str">
        <f t="shared" si="26"/>
        <v/>
      </c>
      <c r="B838" s="186"/>
      <c r="C838" s="187"/>
      <c r="D838" s="187"/>
      <c r="E838" s="187"/>
      <c r="F838" s="187"/>
      <c r="G838" s="188"/>
      <c r="H838" s="189"/>
      <c r="I838" s="189"/>
      <c r="J838" s="190"/>
      <c r="K838" s="191"/>
      <c r="L838" s="174" t="str">
        <f t="shared" si="27"/>
        <v>T</v>
      </c>
    </row>
    <row r="839" spans="1:12" hidden="1" x14ac:dyDescent="0.2">
      <c r="A839" s="172" t="str">
        <f t="shared" si="26"/>
        <v/>
      </c>
      <c r="B839" s="186"/>
      <c r="C839" s="187"/>
      <c r="D839" s="187"/>
      <c r="E839" s="187"/>
      <c r="F839" s="187"/>
      <c r="G839" s="188"/>
      <c r="H839" s="189"/>
      <c r="I839" s="189"/>
      <c r="J839" s="190"/>
      <c r="K839" s="191"/>
      <c r="L839" s="174" t="str">
        <f t="shared" si="27"/>
        <v>T</v>
      </c>
    </row>
    <row r="840" spans="1:12" hidden="1" x14ac:dyDescent="0.2">
      <c r="A840" s="172" t="str">
        <f t="shared" si="26"/>
        <v/>
      </c>
      <c r="B840" s="186"/>
      <c r="C840" s="187"/>
      <c r="D840" s="187"/>
      <c r="E840" s="187"/>
      <c r="F840" s="187"/>
      <c r="G840" s="188"/>
      <c r="H840" s="189"/>
      <c r="I840" s="189"/>
      <c r="J840" s="190"/>
      <c r="K840" s="191"/>
      <c r="L840" s="174" t="str">
        <f t="shared" si="27"/>
        <v>T</v>
      </c>
    </row>
    <row r="841" spans="1:12" hidden="1" x14ac:dyDescent="0.2">
      <c r="A841" s="172" t="str">
        <f t="shared" si="26"/>
        <v/>
      </c>
      <c r="B841" s="186"/>
      <c r="C841" s="187"/>
      <c r="D841" s="187"/>
      <c r="E841" s="187"/>
      <c r="F841" s="187"/>
      <c r="G841" s="188"/>
      <c r="H841" s="189"/>
      <c r="I841" s="189"/>
      <c r="J841" s="190"/>
      <c r="K841" s="191"/>
      <c r="L841" s="174" t="str">
        <f t="shared" si="27"/>
        <v>T</v>
      </c>
    </row>
    <row r="842" spans="1:12" hidden="1" x14ac:dyDescent="0.2">
      <c r="A842" s="172" t="str">
        <f t="shared" si="26"/>
        <v/>
      </c>
      <c r="B842" s="186"/>
      <c r="C842" s="187"/>
      <c r="D842" s="187"/>
      <c r="E842" s="187"/>
      <c r="F842" s="187"/>
      <c r="G842" s="188"/>
      <c r="H842" s="189"/>
      <c r="I842" s="189"/>
      <c r="J842" s="190"/>
      <c r="K842" s="191"/>
      <c r="L842" s="174" t="str">
        <f t="shared" si="27"/>
        <v>T</v>
      </c>
    </row>
    <row r="843" spans="1:12" hidden="1" x14ac:dyDescent="0.2">
      <c r="A843" s="172" t="str">
        <f t="shared" si="26"/>
        <v/>
      </c>
      <c r="B843" s="186"/>
      <c r="C843" s="187"/>
      <c r="D843" s="187"/>
      <c r="E843" s="187"/>
      <c r="F843" s="187"/>
      <c r="G843" s="188"/>
      <c r="H843" s="189"/>
      <c r="I843" s="189"/>
      <c r="J843" s="190"/>
      <c r="K843" s="191"/>
      <c r="L843" s="174" t="str">
        <f t="shared" si="27"/>
        <v>T</v>
      </c>
    </row>
    <row r="844" spans="1:12" hidden="1" x14ac:dyDescent="0.2">
      <c r="A844" s="172" t="str">
        <f t="shared" si="26"/>
        <v/>
      </c>
      <c r="B844" s="186"/>
      <c r="C844" s="187"/>
      <c r="D844" s="187"/>
      <c r="E844" s="187"/>
      <c r="F844" s="187"/>
      <c r="G844" s="188"/>
      <c r="H844" s="189"/>
      <c r="I844" s="189"/>
      <c r="J844" s="190"/>
      <c r="K844" s="191"/>
      <c r="L844" s="174" t="str">
        <f t="shared" si="27"/>
        <v>T</v>
      </c>
    </row>
    <row r="845" spans="1:12" hidden="1" x14ac:dyDescent="0.2">
      <c r="A845" s="172" t="str">
        <f t="shared" si="26"/>
        <v/>
      </c>
      <c r="B845" s="186"/>
      <c r="C845" s="187"/>
      <c r="D845" s="187"/>
      <c r="E845" s="187"/>
      <c r="F845" s="187"/>
      <c r="G845" s="188"/>
      <c r="H845" s="189"/>
      <c r="I845" s="189"/>
      <c r="J845" s="190"/>
      <c r="K845" s="191"/>
      <c r="L845" s="174" t="str">
        <f t="shared" si="27"/>
        <v>T</v>
      </c>
    </row>
    <row r="846" spans="1:12" hidden="1" x14ac:dyDescent="0.2">
      <c r="A846" s="172" t="str">
        <f t="shared" si="26"/>
        <v/>
      </c>
      <c r="B846" s="186"/>
      <c r="C846" s="187"/>
      <c r="D846" s="187"/>
      <c r="E846" s="187"/>
      <c r="F846" s="187"/>
      <c r="G846" s="188"/>
      <c r="H846" s="189"/>
      <c r="I846" s="189"/>
      <c r="J846" s="190"/>
      <c r="K846" s="191"/>
      <c r="L846" s="174" t="str">
        <f t="shared" si="27"/>
        <v>T</v>
      </c>
    </row>
    <row r="847" spans="1:12" hidden="1" x14ac:dyDescent="0.2">
      <c r="A847" s="172" t="str">
        <f t="shared" si="26"/>
        <v/>
      </c>
      <c r="B847" s="186"/>
      <c r="C847" s="187"/>
      <c r="D847" s="187"/>
      <c r="E847" s="187"/>
      <c r="F847" s="187"/>
      <c r="G847" s="188"/>
      <c r="H847" s="189"/>
      <c r="I847" s="189"/>
      <c r="J847" s="190"/>
      <c r="K847" s="191"/>
      <c r="L847" s="174" t="str">
        <f t="shared" si="27"/>
        <v>T</v>
      </c>
    </row>
    <row r="848" spans="1:12" hidden="1" x14ac:dyDescent="0.2">
      <c r="A848" s="172" t="str">
        <f t="shared" si="26"/>
        <v/>
      </c>
      <c r="B848" s="186"/>
      <c r="C848" s="187"/>
      <c r="D848" s="187"/>
      <c r="E848" s="187"/>
      <c r="F848" s="187"/>
      <c r="G848" s="188"/>
      <c r="H848" s="189"/>
      <c r="I848" s="189"/>
      <c r="J848" s="190"/>
      <c r="K848" s="191"/>
      <c r="L848" s="174" t="str">
        <f t="shared" si="27"/>
        <v>T</v>
      </c>
    </row>
    <row r="849" spans="1:12" hidden="1" x14ac:dyDescent="0.2">
      <c r="A849" s="172" t="str">
        <f t="shared" si="26"/>
        <v/>
      </c>
      <c r="B849" s="186"/>
      <c r="C849" s="187"/>
      <c r="D849" s="187"/>
      <c r="E849" s="187"/>
      <c r="F849" s="187"/>
      <c r="G849" s="188"/>
      <c r="H849" s="189"/>
      <c r="I849" s="189"/>
      <c r="J849" s="190"/>
      <c r="K849" s="191"/>
      <c r="L849" s="174" t="str">
        <f t="shared" si="27"/>
        <v>T</v>
      </c>
    </row>
    <row r="850" spans="1:12" hidden="1" x14ac:dyDescent="0.2">
      <c r="A850" s="172" t="str">
        <f t="shared" si="26"/>
        <v/>
      </c>
      <c r="B850" s="186"/>
      <c r="C850" s="187"/>
      <c r="D850" s="187"/>
      <c r="E850" s="187"/>
      <c r="F850" s="187"/>
      <c r="G850" s="188"/>
      <c r="H850" s="189"/>
      <c r="I850" s="189"/>
      <c r="J850" s="190"/>
      <c r="K850" s="191"/>
      <c r="L850" s="174" t="str">
        <f t="shared" si="27"/>
        <v>T</v>
      </c>
    </row>
    <row r="851" spans="1:12" hidden="1" x14ac:dyDescent="0.2">
      <c r="A851" s="172" t="str">
        <f t="shared" si="26"/>
        <v/>
      </c>
      <c r="B851" s="186"/>
      <c r="C851" s="187"/>
      <c r="D851" s="187"/>
      <c r="E851" s="187"/>
      <c r="F851" s="187"/>
      <c r="G851" s="188"/>
      <c r="H851" s="189"/>
      <c r="I851" s="189"/>
      <c r="J851" s="190"/>
      <c r="K851" s="191"/>
      <c r="L851" s="174" t="str">
        <f t="shared" si="27"/>
        <v>T</v>
      </c>
    </row>
    <row r="852" spans="1:12" hidden="1" x14ac:dyDescent="0.2">
      <c r="A852" s="172" t="str">
        <f t="shared" si="26"/>
        <v/>
      </c>
      <c r="B852" s="186"/>
      <c r="C852" s="187"/>
      <c r="D852" s="187"/>
      <c r="E852" s="187"/>
      <c r="F852" s="187"/>
      <c r="G852" s="188"/>
      <c r="H852" s="189"/>
      <c r="I852" s="189"/>
      <c r="J852" s="190"/>
      <c r="K852" s="191"/>
      <c r="L852" s="174" t="str">
        <f t="shared" si="27"/>
        <v>T</v>
      </c>
    </row>
    <row r="853" spans="1:12" hidden="1" x14ac:dyDescent="0.2">
      <c r="A853" s="172" t="str">
        <f t="shared" si="26"/>
        <v/>
      </c>
      <c r="B853" s="186"/>
      <c r="C853" s="187"/>
      <c r="D853" s="187"/>
      <c r="E853" s="187"/>
      <c r="F853" s="187"/>
      <c r="G853" s="188"/>
      <c r="H853" s="189"/>
      <c r="I853" s="189"/>
      <c r="J853" s="190"/>
      <c r="K853" s="191"/>
      <c r="L853" s="174" t="str">
        <f t="shared" si="27"/>
        <v>T</v>
      </c>
    </row>
    <row r="854" spans="1:12" hidden="1" x14ac:dyDescent="0.2">
      <c r="A854" s="172" t="str">
        <f t="shared" si="26"/>
        <v/>
      </c>
      <c r="B854" s="186"/>
      <c r="C854" s="187"/>
      <c r="D854" s="187"/>
      <c r="E854" s="187"/>
      <c r="F854" s="187"/>
      <c r="G854" s="188"/>
      <c r="H854" s="189"/>
      <c r="I854" s="189"/>
      <c r="J854" s="190"/>
      <c r="K854" s="191"/>
      <c r="L854" s="174" t="str">
        <f t="shared" si="27"/>
        <v>T</v>
      </c>
    </row>
    <row r="855" spans="1:12" hidden="1" x14ac:dyDescent="0.2">
      <c r="A855" s="172" t="str">
        <f t="shared" si="26"/>
        <v/>
      </c>
      <c r="B855" s="186"/>
      <c r="C855" s="187"/>
      <c r="D855" s="187"/>
      <c r="E855" s="187"/>
      <c r="F855" s="187"/>
      <c r="G855" s="188"/>
      <c r="H855" s="189"/>
      <c r="I855" s="189"/>
      <c r="J855" s="190"/>
      <c r="K855" s="191"/>
      <c r="L855" s="174" t="str">
        <f t="shared" si="27"/>
        <v>T</v>
      </c>
    </row>
    <row r="856" spans="1:12" hidden="1" x14ac:dyDescent="0.2">
      <c r="A856" s="172" t="str">
        <f t="shared" si="26"/>
        <v/>
      </c>
      <c r="B856" s="186"/>
      <c r="C856" s="187"/>
      <c r="D856" s="187"/>
      <c r="E856" s="187"/>
      <c r="F856" s="187"/>
      <c r="G856" s="188"/>
      <c r="H856" s="189"/>
      <c r="I856" s="189"/>
      <c r="J856" s="190"/>
      <c r="K856" s="191"/>
      <c r="L856" s="174" t="str">
        <f t="shared" si="27"/>
        <v>T</v>
      </c>
    </row>
    <row r="857" spans="1:12" hidden="1" x14ac:dyDescent="0.2">
      <c r="A857" s="172" t="str">
        <f t="shared" si="26"/>
        <v/>
      </c>
      <c r="B857" s="186"/>
      <c r="C857" s="187"/>
      <c r="D857" s="187"/>
      <c r="E857" s="187"/>
      <c r="F857" s="187"/>
      <c r="G857" s="188"/>
      <c r="H857" s="189"/>
      <c r="I857" s="189"/>
      <c r="J857" s="190"/>
      <c r="K857" s="191"/>
      <c r="L857" s="174" t="str">
        <f t="shared" si="27"/>
        <v>T</v>
      </c>
    </row>
    <row r="858" spans="1:12" hidden="1" x14ac:dyDescent="0.2">
      <c r="A858" s="172" t="str">
        <f t="shared" si="26"/>
        <v/>
      </c>
      <c r="B858" s="186"/>
      <c r="C858" s="187"/>
      <c r="D858" s="187"/>
      <c r="E858" s="187"/>
      <c r="F858" s="187"/>
      <c r="G858" s="188"/>
      <c r="H858" s="189"/>
      <c r="I858" s="189"/>
      <c r="J858" s="190"/>
      <c r="K858" s="191"/>
      <c r="L858" s="174" t="str">
        <f t="shared" si="27"/>
        <v>T</v>
      </c>
    </row>
    <row r="859" spans="1:12" hidden="1" x14ac:dyDescent="0.2">
      <c r="A859" s="172" t="str">
        <f t="shared" si="26"/>
        <v/>
      </c>
      <c r="B859" s="186"/>
      <c r="C859" s="187"/>
      <c r="D859" s="187"/>
      <c r="E859" s="187"/>
      <c r="F859" s="187"/>
      <c r="G859" s="188"/>
      <c r="H859" s="189"/>
      <c r="I859" s="189"/>
      <c r="J859" s="190"/>
      <c r="K859" s="191"/>
      <c r="L859" s="174" t="str">
        <f t="shared" si="27"/>
        <v>T</v>
      </c>
    </row>
    <row r="860" spans="1:12" hidden="1" x14ac:dyDescent="0.2">
      <c r="A860" s="172" t="str">
        <f t="shared" si="26"/>
        <v/>
      </c>
      <c r="B860" s="186"/>
      <c r="C860" s="187"/>
      <c r="D860" s="187"/>
      <c r="E860" s="187"/>
      <c r="F860" s="187"/>
      <c r="G860" s="188"/>
      <c r="H860" s="189"/>
      <c r="I860" s="189"/>
      <c r="J860" s="190"/>
      <c r="K860" s="191"/>
      <c r="L860" s="174" t="str">
        <f t="shared" si="27"/>
        <v>T</v>
      </c>
    </row>
    <row r="861" spans="1:12" hidden="1" x14ac:dyDescent="0.2">
      <c r="A861" s="172" t="str">
        <f t="shared" si="26"/>
        <v/>
      </c>
      <c r="B861" s="186"/>
      <c r="C861" s="187"/>
      <c r="D861" s="187"/>
      <c r="E861" s="187"/>
      <c r="F861" s="187"/>
      <c r="G861" s="188"/>
      <c r="H861" s="189"/>
      <c r="I861" s="189"/>
      <c r="J861" s="190"/>
      <c r="K861" s="191"/>
      <c r="L861" s="174" t="str">
        <f t="shared" si="27"/>
        <v>T</v>
      </c>
    </row>
    <row r="862" spans="1:12" hidden="1" x14ac:dyDescent="0.2">
      <c r="A862" s="172" t="str">
        <f t="shared" si="26"/>
        <v/>
      </c>
      <c r="B862" s="186"/>
      <c r="C862" s="187"/>
      <c r="D862" s="187"/>
      <c r="E862" s="187"/>
      <c r="F862" s="187"/>
      <c r="G862" s="188"/>
      <c r="H862" s="189"/>
      <c r="I862" s="189"/>
      <c r="J862" s="190"/>
      <c r="K862" s="191"/>
      <c r="L862" s="174" t="str">
        <f t="shared" si="27"/>
        <v>T</v>
      </c>
    </row>
    <row r="863" spans="1:12" hidden="1" x14ac:dyDescent="0.2">
      <c r="A863" s="172" t="str">
        <f t="shared" si="26"/>
        <v/>
      </c>
      <c r="B863" s="186"/>
      <c r="C863" s="187"/>
      <c r="D863" s="187"/>
      <c r="E863" s="187"/>
      <c r="F863" s="187"/>
      <c r="G863" s="188"/>
      <c r="H863" s="189"/>
      <c r="I863" s="189"/>
      <c r="J863" s="190"/>
      <c r="K863" s="191"/>
      <c r="L863" s="174" t="str">
        <f t="shared" si="27"/>
        <v>T</v>
      </c>
    </row>
    <row r="864" spans="1:12" hidden="1" x14ac:dyDescent="0.2">
      <c r="A864" s="172" t="str">
        <f t="shared" si="26"/>
        <v/>
      </c>
      <c r="B864" s="186"/>
      <c r="C864" s="187"/>
      <c r="D864" s="187"/>
      <c r="E864" s="187"/>
      <c r="F864" s="187"/>
      <c r="G864" s="188"/>
      <c r="H864" s="189"/>
      <c r="I864" s="189"/>
      <c r="J864" s="190"/>
      <c r="K864" s="191"/>
      <c r="L864" s="174" t="str">
        <f t="shared" si="27"/>
        <v>T</v>
      </c>
    </row>
    <row r="865" spans="1:12" hidden="1" x14ac:dyDescent="0.2">
      <c r="A865" s="172" t="str">
        <f t="shared" si="26"/>
        <v/>
      </c>
      <c r="B865" s="186"/>
      <c r="C865" s="187"/>
      <c r="D865" s="187"/>
      <c r="E865" s="187"/>
      <c r="F865" s="187"/>
      <c r="G865" s="188"/>
      <c r="H865" s="189"/>
      <c r="I865" s="189"/>
      <c r="J865" s="190"/>
      <c r="K865" s="191"/>
      <c r="L865" s="174" t="str">
        <f t="shared" si="27"/>
        <v>T</v>
      </c>
    </row>
    <row r="866" spans="1:12" hidden="1" x14ac:dyDescent="0.2">
      <c r="A866" s="172" t="str">
        <f t="shared" si="26"/>
        <v/>
      </c>
      <c r="B866" s="186"/>
      <c r="C866" s="187"/>
      <c r="D866" s="187"/>
      <c r="E866" s="187"/>
      <c r="F866" s="187"/>
      <c r="G866" s="188"/>
      <c r="H866" s="189"/>
      <c r="I866" s="189"/>
      <c r="J866" s="190"/>
      <c r="K866" s="191"/>
      <c r="L866" s="174" t="str">
        <f t="shared" si="27"/>
        <v>T</v>
      </c>
    </row>
    <row r="867" spans="1:12" hidden="1" x14ac:dyDescent="0.2">
      <c r="A867" s="172" t="str">
        <f t="shared" si="26"/>
        <v/>
      </c>
      <c r="B867" s="186"/>
      <c r="C867" s="187"/>
      <c r="D867" s="187"/>
      <c r="E867" s="187"/>
      <c r="F867" s="187"/>
      <c r="G867" s="188"/>
      <c r="H867" s="189"/>
      <c r="I867" s="189"/>
      <c r="J867" s="190"/>
      <c r="K867" s="191"/>
      <c r="L867" s="174" t="str">
        <f t="shared" si="27"/>
        <v>T</v>
      </c>
    </row>
    <row r="868" spans="1:12" hidden="1" x14ac:dyDescent="0.2">
      <c r="A868" s="172" t="str">
        <f t="shared" si="26"/>
        <v/>
      </c>
      <c r="B868" s="186"/>
      <c r="C868" s="187"/>
      <c r="D868" s="187"/>
      <c r="E868" s="187"/>
      <c r="F868" s="187"/>
      <c r="G868" s="188"/>
      <c r="H868" s="189"/>
      <c r="I868" s="189"/>
      <c r="J868" s="190"/>
      <c r="K868" s="191"/>
      <c r="L868" s="174" t="str">
        <f t="shared" si="27"/>
        <v>T</v>
      </c>
    </row>
    <row r="869" spans="1:12" hidden="1" x14ac:dyDescent="0.2">
      <c r="A869" s="172" t="str">
        <f t="shared" si="26"/>
        <v/>
      </c>
      <c r="B869" s="186"/>
      <c r="C869" s="187"/>
      <c r="D869" s="187"/>
      <c r="E869" s="187"/>
      <c r="F869" s="187"/>
      <c r="G869" s="188"/>
      <c r="H869" s="189"/>
      <c r="I869" s="189"/>
      <c r="J869" s="190"/>
      <c r="K869" s="191"/>
      <c r="L869" s="174" t="str">
        <f t="shared" si="27"/>
        <v>T</v>
      </c>
    </row>
    <row r="870" spans="1:12" hidden="1" x14ac:dyDescent="0.2">
      <c r="A870" s="172" t="str">
        <f t="shared" si="26"/>
        <v/>
      </c>
      <c r="B870" s="186"/>
      <c r="C870" s="187"/>
      <c r="D870" s="187"/>
      <c r="E870" s="187"/>
      <c r="F870" s="187"/>
      <c r="G870" s="188"/>
      <c r="H870" s="189"/>
      <c r="I870" s="189"/>
      <c r="J870" s="190"/>
      <c r="K870" s="191"/>
      <c r="L870" s="174" t="str">
        <f t="shared" si="27"/>
        <v>T</v>
      </c>
    </row>
    <row r="871" spans="1:12" hidden="1" x14ac:dyDescent="0.2">
      <c r="A871" s="172" t="str">
        <f t="shared" si="26"/>
        <v/>
      </c>
      <c r="B871" s="186"/>
      <c r="C871" s="187"/>
      <c r="D871" s="187"/>
      <c r="E871" s="187"/>
      <c r="F871" s="187"/>
      <c r="G871" s="188"/>
      <c r="H871" s="189"/>
      <c r="I871" s="189"/>
      <c r="J871" s="190"/>
      <c r="K871" s="191"/>
      <c r="L871" s="174" t="str">
        <f t="shared" si="27"/>
        <v>T</v>
      </c>
    </row>
    <row r="872" spans="1:12" hidden="1" x14ac:dyDescent="0.2">
      <c r="A872" s="172" t="str">
        <f t="shared" si="26"/>
        <v/>
      </c>
      <c r="B872" s="186"/>
      <c r="C872" s="187"/>
      <c r="D872" s="187"/>
      <c r="E872" s="187"/>
      <c r="F872" s="187"/>
      <c r="G872" s="188"/>
      <c r="H872" s="189"/>
      <c r="I872" s="189"/>
      <c r="J872" s="190"/>
      <c r="K872" s="191"/>
      <c r="L872" s="174" t="str">
        <f t="shared" si="27"/>
        <v>T</v>
      </c>
    </row>
    <row r="873" spans="1:12" hidden="1" x14ac:dyDescent="0.2">
      <c r="A873" s="172" t="str">
        <f t="shared" si="26"/>
        <v/>
      </c>
      <c r="B873" s="186"/>
      <c r="C873" s="187"/>
      <c r="D873" s="187"/>
      <c r="E873" s="187"/>
      <c r="F873" s="187"/>
      <c r="G873" s="188"/>
      <c r="H873" s="189"/>
      <c r="I873" s="189"/>
      <c r="J873" s="190"/>
      <c r="K873" s="191"/>
      <c r="L873" s="174" t="str">
        <f t="shared" si="27"/>
        <v>T</v>
      </c>
    </row>
    <row r="874" spans="1:12" hidden="1" x14ac:dyDescent="0.2">
      <c r="A874" s="172" t="str">
        <f t="shared" si="26"/>
        <v/>
      </c>
      <c r="B874" s="186"/>
      <c r="C874" s="187"/>
      <c r="D874" s="187"/>
      <c r="E874" s="187"/>
      <c r="F874" s="187"/>
      <c r="G874" s="188"/>
      <c r="H874" s="189"/>
      <c r="I874" s="189"/>
      <c r="J874" s="190"/>
      <c r="K874" s="191"/>
      <c r="L874" s="174" t="str">
        <f t="shared" si="27"/>
        <v>T</v>
      </c>
    </row>
    <row r="875" spans="1:12" hidden="1" x14ac:dyDescent="0.2">
      <c r="A875" s="172" t="str">
        <f t="shared" si="26"/>
        <v/>
      </c>
      <c r="B875" s="186"/>
      <c r="C875" s="187"/>
      <c r="D875" s="187"/>
      <c r="E875" s="187"/>
      <c r="F875" s="187"/>
      <c r="G875" s="188"/>
      <c r="H875" s="189"/>
      <c r="I875" s="189"/>
      <c r="J875" s="190"/>
      <c r="K875" s="191"/>
      <c r="L875" s="174" t="str">
        <f t="shared" si="27"/>
        <v>T</v>
      </c>
    </row>
    <row r="876" spans="1:12" hidden="1" x14ac:dyDescent="0.2">
      <c r="A876" s="172" t="str">
        <f t="shared" si="26"/>
        <v/>
      </c>
      <c r="B876" s="186"/>
      <c r="C876" s="187"/>
      <c r="D876" s="187"/>
      <c r="E876" s="187"/>
      <c r="F876" s="187"/>
      <c r="G876" s="188"/>
      <c r="H876" s="189"/>
      <c r="I876" s="189"/>
      <c r="J876" s="190"/>
      <c r="K876" s="191"/>
      <c r="L876" s="174" t="str">
        <f t="shared" si="27"/>
        <v>T</v>
      </c>
    </row>
    <row r="877" spans="1:12" hidden="1" x14ac:dyDescent="0.2">
      <c r="A877" s="172" t="str">
        <f t="shared" si="26"/>
        <v/>
      </c>
      <c r="B877" s="186"/>
      <c r="C877" s="187"/>
      <c r="D877" s="187"/>
      <c r="E877" s="187"/>
      <c r="F877" s="187"/>
      <c r="G877" s="188"/>
      <c r="H877" s="189"/>
      <c r="I877" s="189"/>
      <c r="J877" s="190"/>
      <c r="K877" s="191"/>
      <c r="L877" s="174" t="str">
        <f t="shared" si="27"/>
        <v>T</v>
      </c>
    </row>
    <row r="878" spans="1:12" hidden="1" x14ac:dyDescent="0.2">
      <c r="A878" s="172" t="str">
        <f t="shared" si="26"/>
        <v/>
      </c>
      <c r="B878" s="186"/>
      <c r="C878" s="187"/>
      <c r="D878" s="187"/>
      <c r="E878" s="187"/>
      <c r="F878" s="187"/>
      <c r="G878" s="188"/>
      <c r="H878" s="189"/>
      <c r="I878" s="189"/>
      <c r="J878" s="190"/>
      <c r="K878" s="191"/>
      <c r="L878" s="174" t="str">
        <f t="shared" si="27"/>
        <v>T</v>
      </c>
    </row>
    <row r="879" spans="1:12" hidden="1" x14ac:dyDescent="0.2">
      <c r="A879" s="172" t="str">
        <f t="shared" si="26"/>
        <v/>
      </c>
      <c r="B879" s="186"/>
      <c r="C879" s="187"/>
      <c r="D879" s="187"/>
      <c r="E879" s="187"/>
      <c r="F879" s="187"/>
      <c r="G879" s="188"/>
      <c r="H879" s="189"/>
      <c r="I879" s="189"/>
      <c r="J879" s="190"/>
      <c r="K879" s="191"/>
      <c r="L879" s="174" t="str">
        <f t="shared" si="27"/>
        <v>T</v>
      </c>
    </row>
    <row r="880" spans="1:12" hidden="1" x14ac:dyDescent="0.2">
      <c r="A880" s="172" t="str">
        <f t="shared" si="26"/>
        <v/>
      </c>
      <c r="B880" s="186"/>
      <c r="C880" s="187"/>
      <c r="D880" s="187"/>
      <c r="E880" s="187"/>
      <c r="F880" s="187"/>
      <c r="G880" s="188"/>
      <c r="H880" s="189"/>
      <c r="I880" s="189"/>
      <c r="J880" s="190"/>
      <c r="K880" s="191"/>
      <c r="L880" s="174" t="str">
        <f t="shared" si="27"/>
        <v>T</v>
      </c>
    </row>
    <row r="881" spans="1:12" hidden="1" x14ac:dyDescent="0.2">
      <c r="A881" s="172" t="str">
        <f t="shared" si="26"/>
        <v/>
      </c>
      <c r="B881" s="186"/>
      <c r="C881" s="187"/>
      <c r="D881" s="187"/>
      <c r="E881" s="187"/>
      <c r="F881" s="187"/>
      <c r="G881" s="188"/>
      <c r="H881" s="189"/>
      <c r="I881" s="189"/>
      <c r="J881" s="190"/>
      <c r="K881" s="191"/>
      <c r="L881" s="174" t="str">
        <f t="shared" si="27"/>
        <v>T</v>
      </c>
    </row>
    <row r="882" spans="1:12" hidden="1" x14ac:dyDescent="0.2">
      <c r="A882" s="172" t="str">
        <f t="shared" si="26"/>
        <v/>
      </c>
      <c r="B882" s="186"/>
      <c r="C882" s="187"/>
      <c r="D882" s="187"/>
      <c r="E882" s="187"/>
      <c r="F882" s="187"/>
      <c r="G882" s="188"/>
      <c r="H882" s="189"/>
      <c r="I882" s="189"/>
      <c r="J882" s="190"/>
      <c r="K882" s="191"/>
      <c r="L882" s="174" t="str">
        <f t="shared" si="27"/>
        <v>T</v>
      </c>
    </row>
    <row r="883" spans="1:12" hidden="1" x14ac:dyDescent="0.2">
      <c r="A883" s="172" t="str">
        <f t="shared" si="26"/>
        <v/>
      </c>
      <c r="B883" s="186"/>
      <c r="C883" s="187"/>
      <c r="D883" s="187"/>
      <c r="E883" s="187"/>
      <c r="F883" s="187"/>
      <c r="G883" s="188"/>
      <c r="H883" s="189"/>
      <c r="I883" s="189"/>
      <c r="J883" s="190"/>
      <c r="K883" s="191"/>
      <c r="L883" s="174" t="str">
        <f t="shared" si="27"/>
        <v>T</v>
      </c>
    </row>
    <row r="884" spans="1:12" hidden="1" x14ac:dyDescent="0.2">
      <c r="A884" s="172" t="str">
        <f t="shared" si="26"/>
        <v/>
      </c>
      <c r="B884" s="186"/>
      <c r="C884" s="187"/>
      <c r="D884" s="187"/>
      <c r="E884" s="187"/>
      <c r="F884" s="187"/>
      <c r="G884" s="188"/>
      <c r="H884" s="189"/>
      <c r="I884" s="189"/>
      <c r="J884" s="190"/>
      <c r="K884" s="191"/>
      <c r="L884" s="174" t="str">
        <f t="shared" si="27"/>
        <v>T</v>
      </c>
    </row>
    <row r="885" spans="1:12" hidden="1" x14ac:dyDescent="0.2">
      <c r="A885" s="172" t="str">
        <f t="shared" ref="A885:A948" si="28">IF(B885&lt;&gt;0,"F","")</f>
        <v/>
      </c>
      <c r="B885" s="186"/>
      <c r="C885" s="187"/>
      <c r="D885" s="187"/>
      <c r="E885" s="187"/>
      <c r="F885" s="187"/>
      <c r="G885" s="188"/>
      <c r="H885" s="189"/>
      <c r="I885" s="189"/>
      <c r="J885" s="190"/>
      <c r="K885" s="191"/>
      <c r="L885" s="174" t="str">
        <f t="shared" ref="L885:L948" si="29">IF(I885=0,"T","I")</f>
        <v>T</v>
      </c>
    </row>
    <row r="886" spans="1:12" hidden="1" x14ac:dyDescent="0.2">
      <c r="A886" s="172" t="str">
        <f t="shared" si="28"/>
        <v/>
      </c>
      <c r="B886" s="186"/>
      <c r="C886" s="187"/>
      <c r="D886" s="187"/>
      <c r="E886" s="187"/>
      <c r="F886" s="187"/>
      <c r="G886" s="188"/>
      <c r="H886" s="189"/>
      <c r="I886" s="189"/>
      <c r="J886" s="190"/>
      <c r="K886" s="191"/>
      <c r="L886" s="174" t="str">
        <f t="shared" si="29"/>
        <v>T</v>
      </c>
    </row>
    <row r="887" spans="1:12" hidden="1" x14ac:dyDescent="0.2">
      <c r="A887" s="172" t="str">
        <f t="shared" si="28"/>
        <v/>
      </c>
      <c r="B887" s="186"/>
      <c r="C887" s="187"/>
      <c r="D887" s="187"/>
      <c r="E887" s="187"/>
      <c r="F887" s="187"/>
      <c r="G887" s="188"/>
      <c r="H887" s="189"/>
      <c r="I887" s="189"/>
      <c r="J887" s="190"/>
      <c r="K887" s="191"/>
      <c r="L887" s="174" t="str">
        <f t="shared" si="29"/>
        <v>T</v>
      </c>
    </row>
    <row r="888" spans="1:12" hidden="1" x14ac:dyDescent="0.2">
      <c r="A888" s="172" t="str">
        <f t="shared" si="28"/>
        <v/>
      </c>
      <c r="B888" s="186"/>
      <c r="C888" s="187"/>
      <c r="D888" s="187"/>
      <c r="E888" s="187"/>
      <c r="F888" s="187"/>
      <c r="G888" s="188"/>
      <c r="H888" s="189"/>
      <c r="I888" s="189"/>
      <c r="J888" s="190"/>
      <c r="K888" s="191"/>
      <c r="L888" s="174" t="str">
        <f t="shared" si="29"/>
        <v>T</v>
      </c>
    </row>
    <row r="889" spans="1:12" hidden="1" x14ac:dyDescent="0.2">
      <c r="A889" s="172" t="str">
        <f t="shared" si="28"/>
        <v/>
      </c>
      <c r="B889" s="186"/>
      <c r="C889" s="187"/>
      <c r="D889" s="187"/>
      <c r="E889" s="187"/>
      <c r="F889" s="187"/>
      <c r="G889" s="188"/>
      <c r="H889" s="189"/>
      <c r="I889" s="189"/>
      <c r="J889" s="190"/>
      <c r="K889" s="191"/>
      <c r="L889" s="174" t="str">
        <f t="shared" si="29"/>
        <v>T</v>
      </c>
    </row>
    <row r="890" spans="1:12" hidden="1" x14ac:dyDescent="0.2">
      <c r="A890" s="172" t="str">
        <f t="shared" si="28"/>
        <v/>
      </c>
      <c r="B890" s="186"/>
      <c r="C890" s="187"/>
      <c r="D890" s="187"/>
      <c r="E890" s="187"/>
      <c r="F890" s="187"/>
      <c r="G890" s="188"/>
      <c r="H890" s="189"/>
      <c r="I890" s="189"/>
      <c r="J890" s="190"/>
      <c r="K890" s="191"/>
      <c r="L890" s="174" t="str">
        <f t="shared" si="29"/>
        <v>T</v>
      </c>
    </row>
    <row r="891" spans="1:12" hidden="1" x14ac:dyDescent="0.2">
      <c r="A891" s="172" t="str">
        <f t="shared" si="28"/>
        <v/>
      </c>
      <c r="B891" s="186"/>
      <c r="C891" s="187"/>
      <c r="D891" s="187"/>
      <c r="E891" s="187"/>
      <c r="F891" s="187"/>
      <c r="G891" s="188"/>
      <c r="H891" s="189"/>
      <c r="I891" s="189"/>
      <c r="J891" s="190"/>
      <c r="K891" s="191"/>
      <c r="L891" s="174" t="str">
        <f t="shared" si="29"/>
        <v>T</v>
      </c>
    </row>
    <row r="892" spans="1:12" hidden="1" x14ac:dyDescent="0.2">
      <c r="A892" s="172" t="str">
        <f t="shared" si="28"/>
        <v/>
      </c>
      <c r="B892" s="186"/>
      <c r="C892" s="187"/>
      <c r="D892" s="187"/>
      <c r="E892" s="187"/>
      <c r="F892" s="187"/>
      <c r="G892" s="188"/>
      <c r="H892" s="189"/>
      <c r="I892" s="189"/>
      <c r="J892" s="190"/>
      <c r="K892" s="191"/>
      <c r="L892" s="174" t="str">
        <f t="shared" si="29"/>
        <v>T</v>
      </c>
    </row>
    <row r="893" spans="1:12" hidden="1" x14ac:dyDescent="0.2">
      <c r="A893" s="172" t="str">
        <f t="shared" si="28"/>
        <v/>
      </c>
      <c r="B893" s="186"/>
      <c r="C893" s="187"/>
      <c r="D893" s="187"/>
      <c r="E893" s="187"/>
      <c r="F893" s="187"/>
      <c r="G893" s="188"/>
      <c r="H893" s="189"/>
      <c r="I893" s="189"/>
      <c r="J893" s="190"/>
      <c r="K893" s="191"/>
      <c r="L893" s="174" t="str">
        <f t="shared" si="29"/>
        <v>T</v>
      </c>
    </row>
    <row r="894" spans="1:12" hidden="1" x14ac:dyDescent="0.2">
      <c r="A894" s="172" t="str">
        <f t="shared" si="28"/>
        <v/>
      </c>
      <c r="B894" s="186"/>
      <c r="C894" s="187"/>
      <c r="D894" s="187"/>
      <c r="E894" s="187"/>
      <c r="F894" s="187"/>
      <c r="G894" s="188"/>
      <c r="H894" s="189"/>
      <c r="I894" s="189"/>
      <c r="J894" s="190"/>
      <c r="K894" s="191"/>
      <c r="L894" s="174" t="str">
        <f t="shared" si="29"/>
        <v>T</v>
      </c>
    </row>
    <row r="895" spans="1:12" hidden="1" x14ac:dyDescent="0.2">
      <c r="A895" s="172" t="str">
        <f t="shared" si="28"/>
        <v/>
      </c>
      <c r="B895" s="186"/>
      <c r="C895" s="187"/>
      <c r="D895" s="187"/>
      <c r="E895" s="187"/>
      <c r="F895" s="187"/>
      <c r="G895" s="188"/>
      <c r="H895" s="189"/>
      <c r="I895" s="189"/>
      <c r="J895" s="190"/>
      <c r="K895" s="191"/>
      <c r="L895" s="174" t="str">
        <f t="shared" si="29"/>
        <v>T</v>
      </c>
    </row>
    <row r="896" spans="1:12" hidden="1" x14ac:dyDescent="0.2">
      <c r="A896" s="172" t="str">
        <f t="shared" si="28"/>
        <v/>
      </c>
      <c r="B896" s="186"/>
      <c r="C896" s="187"/>
      <c r="D896" s="187"/>
      <c r="E896" s="187"/>
      <c r="F896" s="187"/>
      <c r="G896" s="188"/>
      <c r="H896" s="189"/>
      <c r="I896" s="189"/>
      <c r="J896" s="190"/>
      <c r="K896" s="191"/>
      <c r="L896" s="174" t="str">
        <f t="shared" si="29"/>
        <v>T</v>
      </c>
    </row>
    <row r="897" spans="1:12" hidden="1" x14ac:dyDescent="0.2">
      <c r="A897" s="172" t="str">
        <f t="shared" si="28"/>
        <v/>
      </c>
      <c r="B897" s="186"/>
      <c r="C897" s="187"/>
      <c r="D897" s="187"/>
      <c r="E897" s="187"/>
      <c r="F897" s="187"/>
      <c r="G897" s="188"/>
      <c r="H897" s="189"/>
      <c r="I897" s="189"/>
      <c r="J897" s="190"/>
      <c r="K897" s="191"/>
      <c r="L897" s="174" t="str">
        <f t="shared" si="29"/>
        <v>T</v>
      </c>
    </row>
    <row r="898" spans="1:12" hidden="1" x14ac:dyDescent="0.2">
      <c r="A898" s="172" t="str">
        <f t="shared" si="28"/>
        <v/>
      </c>
      <c r="B898" s="186"/>
      <c r="C898" s="187"/>
      <c r="D898" s="187"/>
      <c r="E898" s="187"/>
      <c r="F898" s="187"/>
      <c r="G898" s="188"/>
      <c r="H898" s="189"/>
      <c r="I898" s="189"/>
      <c r="J898" s="190"/>
      <c r="K898" s="191"/>
      <c r="L898" s="174" t="str">
        <f t="shared" si="29"/>
        <v>T</v>
      </c>
    </row>
    <row r="899" spans="1:12" hidden="1" x14ac:dyDescent="0.2">
      <c r="A899" s="172" t="str">
        <f t="shared" si="28"/>
        <v/>
      </c>
      <c r="B899" s="186"/>
      <c r="C899" s="187"/>
      <c r="D899" s="187"/>
      <c r="E899" s="187"/>
      <c r="F899" s="187"/>
      <c r="G899" s="188"/>
      <c r="H899" s="189"/>
      <c r="I899" s="189"/>
      <c r="J899" s="190"/>
      <c r="K899" s="191"/>
      <c r="L899" s="174" t="str">
        <f t="shared" si="29"/>
        <v>T</v>
      </c>
    </row>
    <row r="900" spans="1:12" hidden="1" x14ac:dyDescent="0.2">
      <c r="A900" s="172" t="str">
        <f t="shared" si="28"/>
        <v/>
      </c>
      <c r="B900" s="186"/>
      <c r="C900" s="187"/>
      <c r="D900" s="187"/>
      <c r="E900" s="187"/>
      <c r="F900" s="187"/>
      <c r="G900" s="188"/>
      <c r="H900" s="189"/>
      <c r="I900" s="189"/>
      <c r="J900" s="190"/>
      <c r="K900" s="191"/>
      <c r="L900" s="174" t="str">
        <f t="shared" si="29"/>
        <v>T</v>
      </c>
    </row>
    <row r="901" spans="1:12" hidden="1" x14ac:dyDescent="0.2">
      <c r="A901" s="172" t="str">
        <f t="shared" si="28"/>
        <v/>
      </c>
      <c r="B901" s="186"/>
      <c r="C901" s="187"/>
      <c r="D901" s="187"/>
      <c r="E901" s="187"/>
      <c r="F901" s="187"/>
      <c r="G901" s="188"/>
      <c r="H901" s="189"/>
      <c r="I901" s="189"/>
      <c r="J901" s="190"/>
      <c r="K901" s="191"/>
      <c r="L901" s="174" t="str">
        <f t="shared" si="29"/>
        <v>T</v>
      </c>
    </row>
    <row r="902" spans="1:12" hidden="1" x14ac:dyDescent="0.2">
      <c r="A902" s="172" t="str">
        <f t="shared" si="28"/>
        <v/>
      </c>
      <c r="B902" s="186"/>
      <c r="C902" s="187"/>
      <c r="D902" s="187"/>
      <c r="E902" s="187"/>
      <c r="F902" s="187"/>
      <c r="G902" s="188"/>
      <c r="H902" s="189"/>
      <c r="I902" s="189"/>
      <c r="J902" s="190"/>
      <c r="K902" s="191"/>
      <c r="L902" s="174" t="str">
        <f t="shared" si="29"/>
        <v>T</v>
      </c>
    </row>
    <row r="903" spans="1:12" hidden="1" x14ac:dyDescent="0.2">
      <c r="A903" s="172" t="str">
        <f t="shared" si="28"/>
        <v/>
      </c>
      <c r="B903" s="186"/>
      <c r="C903" s="187"/>
      <c r="D903" s="187"/>
      <c r="E903" s="187"/>
      <c r="F903" s="187"/>
      <c r="G903" s="188"/>
      <c r="H903" s="189"/>
      <c r="I903" s="189"/>
      <c r="J903" s="190"/>
      <c r="K903" s="191"/>
      <c r="L903" s="174" t="str">
        <f t="shared" si="29"/>
        <v>T</v>
      </c>
    </row>
    <row r="904" spans="1:12" hidden="1" x14ac:dyDescent="0.2">
      <c r="A904" s="172" t="str">
        <f t="shared" si="28"/>
        <v/>
      </c>
      <c r="B904" s="186"/>
      <c r="C904" s="187"/>
      <c r="D904" s="187"/>
      <c r="E904" s="187"/>
      <c r="F904" s="187"/>
      <c r="G904" s="188"/>
      <c r="H904" s="189"/>
      <c r="I904" s="189"/>
      <c r="J904" s="190"/>
      <c r="K904" s="191"/>
      <c r="L904" s="174" t="str">
        <f t="shared" si="29"/>
        <v>T</v>
      </c>
    </row>
    <row r="905" spans="1:12" hidden="1" x14ac:dyDescent="0.2">
      <c r="A905" s="172" t="str">
        <f t="shared" si="28"/>
        <v/>
      </c>
      <c r="B905" s="186"/>
      <c r="C905" s="187"/>
      <c r="D905" s="187"/>
      <c r="E905" s="187"/>
      <c r="F905" s="187"/>
      <c r="G905" s="188"/>
      <c r="H905" s="189"/>
      <c r="I905" s="189"/>
      <c r="J905" s="190"/>
      <c r="K905" s="191"/>
      <c r="L905" s="174" t="str">
        <f t="shared" si="29"/>
        <v>T</v>
      </c>
    </row>
    <row r="906" spans="1:12" hidden="1" x14ac:dyDescent="0.2">
      <c r="A906" s="172" t="str">
        <f t="shared" si="28"/>
        <v/>
      </c>
      <c r="B906" s="186"/>
      <c r="C906" s="187"/>
      <c r="D906" s="187"/>
      <c r="E906" s="187"/>
      <c r="F906" s="187"/>
      <c r="G906" s="188"/>
      <c r="H906" s="189"/>
      <c r="I906" s="189"/>
      <c r="J906" s="190"/>
      <c r="K906" s="191"/>
      <c r="L906" s="174" t="str">
        <f t="shared" si="29"/>
        <v>T</v>
      </c>
    </row>
    <row r="907" spans="1:12" hidden="1" x14ac:dyDescent="0.2">
      <c r="A907" s="172" t="str">
        <f t="shared" si="28"/>
        <v/>
      </c>
      <c r="B907" s="186"/>
      <c r="C907" s="187"/>
      <c r="D907" s="187"/>
      <c r="E907" s="187"/>
      <c r="F907" s="187"/>
      <c r="G907" s="188"/>
      <c r="H907" s="189"/>
      <c r="I907" s="189"/>
      <c r="J907" s="190"/>
      <c r="K907" s="191"/>
      <c r="L907" s="174" t="str">
        <f t="shared" si="29"/>
        <v>T</v>
      </c>
    </row>
    <row r="908" spans="1:12" hidden="1" x14ac:dyDescent="0.2">
      <c r="A908" s="172" t="str">
        <f t="shared" si="28"/>
        <v/>
      </c>
      <c r="B908" s="186"/>
      <c r="C908" s="187"/>
      <c r="D908" s="187"/>
      <c r="E908" s="187"/>
      <c r="F908" s="187"/>
      <c r="G908" s="188"/>
      <c r="H908" s="189"/>
      <c r="I908" s="189"/>
      <c r="J908" s="190"/>
      <c r="K908" s="191"/>
      <c r="L908" s="174" t="str">
        <f t="shared" si="29"/>
        <v>T</v>
      </c>
    </row>
    <row r="909" spans="1:12" hidden="1" x14ac:dyDescent="0.2">
      <c r="A909" s="172" t="str">
        <f t="shared" si="28"/>
        <v/>
      </c>
      <c r="B909" s="186"/>
      <c r="C909" s="187"/>
      <c r="D909" s="187"/>
      <c r="E909" s="187"/>
      <c r="F909" s="187"/>
      <c r="G909" s="188"/>
      <c r="H909" s="189"/>
      <c r="I909" s="189"/>
      <c r="J909" s="190"/>
      <c r="K909" s="191"/>
      <c r="L909" s="174" t="str">
        <f t="shared" si="29"/>
        <v>T</v>
      </c>
    </row>
    <row r="910" spans="1:12" hidden="1" x14ac:dyDescent="0.2">
      <c r="A910" s="172" t="str">
        <f t="shared" si="28"/>
        <v/>
      </c>
      <c r="B910" s="186"/>
      <c r="C910" s="187"/>
      <c r="D910" s="187"/>
      <c r="E910" s="187"/>
      <c r="F910" s="187"/>
      <c r="G910" s="188"/>
      <c r="H910" s="189"/>
      <c r="I910" s="189"/>
      <c r="J910" s="190"/>
      <c r="K910" s="191"/>
      <c r="L910" s="174" t="str">
        <f t="shared" si="29"/>
        <v>T</v>
      </c>
    </row>
    <row r="911" spans="1:12" hidden="1" x14ac:dyDescent="0.2">
      <c r="A911" s="172" t="str">
        <f t="shared" si="28"/>
        <v/>
      </c>
      <c r="B911" s="186"/>
      <c r="C911" s="187"/>
      <c r="D911" s="187"/>
      <c r="E911" s="187"/>
      <c r="F911" s="187"/>
      <c r="G911" s="188"/>
      <c r="H911" s="189"/>
      <c r="I911" s="189"/>
      <c r="J911" s="190"/>
      <c r="K911" s="191"/>
      <c r="L911" s="174" t="str">
        <f t="shared" si="29"/>
        <v>T</v>
      </c>
    </row>
    <row r="912" spans="1:12" hidden="1" x14ac:dyDescent="0.2">
      <c r="A912" s="172" t="str">
        <f t="shared" si="28"/>
        <v/>
      </c>
      <c r="B912" s="186"/>
      <c r="C912" s="187"/>
      <c r="D912" s="187"/>
      <c r="E912" s="187"/>
      <c r="F912" s="187"/>
      <c r="G912" s="188"/>
      <c r="H912" s="189"/>
      <c r="I912" s="189"/>
      <c r="J912" s="190"/>
      <c r="K912" s="191"/>
      <c r="L912" s="174" t="str">
        <f t="shared" si="29"/>
        <v>T</v>
      </c>
    </row>
    <row r="913" spans="1:12" hidden="1" x14ac:dyDescent="0.2">
      <c r="A913" s="172" t="str">
        <f t="shared" si="28"/>
        <v/>
      </c>
      <c r="B913" s="186"/>
      <c r="C913" s="187"/>
      <c r="D913" s="187"/>
      <c r="E913" s="187"/>
      <c r="F913" s="187"/>
      <c r="G913" s="188"/>
      <c r="H913" s="189"/>
      <c r="I913" s="189"/>
      <c r="J913" s="190"/>
      <c r="K913" s="191"/>
      <c r="L913" s="174" t="str">
        <f t="shared" si="29"/>
        <v>T</v>
      </c>
    </row>
    <row r="914" spans="1:12" hidden="1" x14ac:dyDescent="0.2">
      <c r="A914" s="172" t="str">
        <f t="shared" si="28"/>
        <v/>
      </c>
      <c r="B914" s="186"/>
      <c r="C914" s="187"/>
      <c r="D914" s="187"/>
      <c r="E914" s="187"/>
      <c r="F914" s="187"/>
      <c r="G914" s="188"/>
      <c r="H914" s="189"/>
      <c r="I914" s="189"/>
      <c r="J914" s="190"/>
      <c r="K914" s="191"/>
      <c r="L914" s="174" t="str">
        <f t="shared" si="29"/>
        <v>T</v>
      </c>
    </row>
    <row r="915" spans="1:12" hidden="1" x14ac:dyDescent="0.2">
      <c r="A915" s="172" t="str">
        <f t="shared" si="28"/>
        <v/>
      </c>
      <c r="B915" s="186"/>
      <c r="C915" s="187"/>
      <c r="D915" s="187"/>
      <c r="E915" s="187"/>
      <c r="F915" s="187"/>
      <c r="G915" s="188"/>
      <c r="H915" s="189"/>
      <c r="I915" s="189"/>
      <c r="J915" s="190"/>
      <c r="K915" s="191"/>
      <c r="L915" s="174" t="str">
        <f t="shared" si="29"/>
        <v>T</v>
      </c>
    </row>
    <row r="916" spans="1:12" hidden="1" x14ac:dyDescent="0.2">
      <c r="A916" s="172" t="str">
        <f t="shared" si="28"/>
        <v/>
      </c>
      <c r="B916" s="186"/>
      <c r="C916" s="187"/>
      <c r="D916" s="187"/>
      <c r="E916" s="187"/>
      <c r="F916" s="187"/>
      <c r="G916" s="188"/>
      <c r="H916" s="189"/>
      <c r="I916" s="189"/>
      <c r="J916" s="190"/>
      <c r="K916" s="191"/>
      <c r="L916" s="174" t="str">
        <f t="shared" si="29"/>
        <v>T</v>
      </c>
    </row>
    <row r="917" spans="1:12" hidden="1" x14ac:dyDescent="0.2">
      <c r="A917" s="172" t="str">
        <f t="shared" si="28"/>
        <v/>
      </c>
      <c r="B917" s="186"/>
      <c r="C917" s="187"/>
      <c r="D917" s="187"/>
      <c r="E917" s="187"/>
      <c r="F917" s="187"/>
      <c r="G917" s="188"/>
      <c r="H917" s="189"/>
      <c r="I917" s="189"/>
      <c r="J917" s="190"/>
      <c r="K917" s="191"/>
      <c r="L917" s="174" t="str">
        <f t="shared" si="29"/>
        <v>T</v>
      </c>
    </row>
    <row r="918" spans="1:12" hidden="1" x14ac:dyDescent="0.2">
      <c r="A918" s="172" t="str">
        <f t="shared" si="28"/>
        <v/>
      </c>
      <c r="B918" s="186"/>
      <c r="C918" s="187"/>
      <c r="D918" s="187"/>
      <c r="E918" s="187"/>
      <c r="F918" s="187"/>
      <c r="G918" s="188"/>
      <c r="H918" s="189"/>
      <c r="I918" s="189"/>
      <c r="J918" s="190"/>
      <c r="K918" s="191"/>
      <c r="L918" s="174" t="str">
        <f t="shared" si="29"/>
        <v>T</v>
      </c>
    </row>
    <row r="919" spans="1:12" hidden="1" x14ac:dyDescent="0.2">
      <c r="A919" s="172" t="str">
        <f t="shared" si="28"/>
        <v/>
      </c>
      <c r="B919" s="186"/>
      <c r="C919" s="187"/>
      <c r="D919" s="187"/>
      <c r="E919" s="187"/>
      <c r="F919" s="187"/>
      <c r="G919" s="188"/>
      <c r="H919" s="189"/>
      <c r="I919" s="189"/>
      <c r="J919" s="190"/>
      <c r="K919" s="191"/>
      <c r="L919" s="174" t="str">
        <f t="shared" si="29"/>
        <v>T</v>
      </c>
    </row>
    <row r="920" spans="1:12" hidden="1" x14ac:dyDescent="0.2">
      <c r="A920" s="172" t="str">
        <f t="shared" si="28"/>
        <v/>
      </c>
      <c r="B920" s="186"/>
      <c r="C920" s="187"/>
      <c r="D920" s="187"/>
      <c r="E920" s="187"/>
      <c r="F920" s="187"/>
      <c r="G920" s="188"/>
      <c r="H920" s="189"/>
      <c r="I920" s="189"/>
      <c r="J920" s="190"/>
      <c r="K920" s="191"/>
      <c r="L920" s="174" t="str">
        <f t="shared" si="29"/>
        <v>T</v>
      </c>
    </row>
    <row r="921" spans="1:12" hidden="1" x14ac:dyDescent="0.2">
      <c r="A921" s="172" t="str">
        <f t="shared" si="28"/>
        <v/>
      </c>
      <c r="B921" s="186"/>
      <c r="C921" s="187"/>
      <c r="D921" s="187"/>
      <c r="E921" s="187"/>
      <c r="F921" s="187"/>
      <c r="G921" s="188"/>
      <c r="H921" s="189"/>
      <c r="I921" s="189"/>
      <c r="J921" s="190"/>
      <c r="K921" s="191"/>
      <c r="L921" s="174" t="str">
        <f t="shared" si="29"/>
        <v>T</v>
      </c>
    </row>
    <row r="922" spans="1:12" hidden="1" x14ac:dyDescent="0.2">
      <c r="A922" s="172" t="str">
        <f t="shared" si="28"/>
        <v/>
      </c>
      <c r="B922" s="186"/>
      <c r="C922" s="187"/>
      <c r="D922" s="187"/>
      <c r="E922" s="187"/>
      <c r="F922" s="187"/>
      <c r="G922" s="188"/>
      <c r="H922" s="189"/>
      <c r="I922" s="189"/>
      <c r="J922" s="190"/>
      <c r="K922" s="191"/>
      <c r="L922" s="174" t="str">
        <f t="shared" si="29"/>
        <v>T</v>
      </c>
    </row>
    <row r="923" spans="1:12" hidden="1" x14ac:dyDescent="0.2">
      <c r="A923" s="172" t="str">
        <f t="shared" si="28"/>
        <v/>
      </c>
      <c r="B923" s="186"/>
      <c r="C923" s="187"/>
      <c r="D923" s="187"/>
      <c r="E923" s="187"/>
      <c r="F923" s="187"/>
      <c r="G923" s="188"/>
      <c r="H923" s="189"/>
      <c r="I923" s="189"/>
      <c r="J923" s="190"/>
      <c r="K923" s="191"/>
      <c r="L923" s="174" t="str">
        <f t="shared" si="29"/>
        <v>T</v>
      </c>
    </row>
    <row r="924" spans="1:12" hidden="1" x14ac:dyDescent="0.2">
      <c r="A924" s="172" t="str">
        <f t="shared" si="28"/>
        <v/>
      </c>
      <c r="B924" s="186"/>
      <c r="C924" s="187"/>
      <c r="D924" s="187"/>
      <c r="E924" s="187"/>
      <c r="F924" s="187"/>
      <c r="G924" s="188"/>
      <c r="H924" s="189"/>
      <c r="I924" s="189"/>
      <c r="J924" s="190"/>
      <c r="K924" s="191"/>
      <c r="L924" s="174" t="str">
        <f t="shared" si="29"/>
        <v>T</v>
      </c>
    </row>
    <row r="925" spans="1:12" hidden="1" x14ac:dyDescent="0.2">
      <c r="A925" s="172" t="str">
        <f t="shared" si="28"/>
        <v/>
      </c>
      <c r="B925" s="186"/>
      <c r="C925" s="187"/>
      <c r="D925" s="187"/>
      <c r="E925" s="187"/>
      <c r="F925" s="187"/>
      <c r="G925" s="188"/>
      <c r="H925" s="189"/>
      <c r="I925" s="189"/>
      <c r="J925" s="190"/>
      <c r="K925" s="191"/>
      <c r="L925" s="174" t="str">
        <f t="shared" si="29"/>
        <v>T</v>
      </c>
    </row>
    <row r="926" spans="1:12" hidden="1" x14ac:dyDescent="0.2">
      <c r="A926" s="172" t="str">
        <f t="shared" si="28"/>
        <v/>
      </c>
      <c r="B926" s="186"/>
      <c r="C926" s="187"/>
      <c r="D926" s="187"/>
      <c r="E926" s="187"/>
      <c r="F926" s="187"/>
      <c r="G926" s="188"/>
      <c r="H926" s="189"/>
      <c r="I926" s="189"/>
      <c r="J926" s="190"/>
      <c r="K926" s="191"/>
      <c r="L926" s="174" t="str">
        <f t="shared" si="29"/>
        <v>T</v>
      </c>
    </row>
    <row r="927" spans="1:12" hidden="1" x14ac:dyDescent="0.2">
      <c r="A927" s="172" t="str">
        <f t="shared" si="28"/>
        <v/>
      </c>
      <c r="B927" s="186"/>
      <c r="C927" s="187"/>
      <c r="D927" s="187"/>
      <c r="E927" s="187"/>
      <c r="F927" s="187"/>
      <c r="G927" s="188"/>
      <c r="H927" s="189"/>
      <c r="I927" s="189"/>
      <c r="J927" s="190"/>
      <c r="K927" s="191"/>
      <c r="L927" s="174" t="str">
        <f t="shared" si="29"/>
        <v>T</v>
      </c>
    </row>
    <row r="928" spans="1:12" hidden="1" x14ac:dyDescent="0.2">
      <c r="A928" s="172" t="str">
        <f t="shared" si="28"/>
        <v/>
      </c>
      <c r="B928" s="186"/>
      <c r="C928" s="187"/>
      <c r="D928" s="187"/>
      <c r="E928" s="187"/>
      <c r="F928" s="187"/>
      <c r="G928" s="188"/>
      <c r="H928" s="189"/>
      <c r="I928" s="189"/>
      <c r="J928" s="190"/>
      <c r="K928" s="191"/>
      <c r="L928" s="174" t="str">
        <f t="shared" si="29"/>
        <v>T</v>
      </c>
    </row>
    <row r="929" spans="1:12" hidden="1" x14ac:dyDescent="0.2">
      <c r="A929" s="172" t="str">
        <f t="shared" si="28"/>
        <v/>
      </c>
      <c r="B929" s="186"/>
      <c r="C929" s="187"/>
      <c r="D929" s="187"/>
      <c r="E929" s="187"/>
      <c r="F929" s="187"/>
      <c r="G929" s="188"/>
      <c r="H929" s="189"/>
      <c r="I929" s="189"/>
      <c r="J929" s="190"/>
      <c r="K929" s="191"/>
      <c r="L929" s="174" t="str">
        <f t="shared" si="29"/>
        <v>T</v>
      </c>
    </row>
    <row r="930" spans="1:12" hidden="1" x14ac:dyDescent="0.2">
      <c r="A930" s="172" t="str">
        <f t="shared" si="28"/>
        <v/>
      </c>
      <c r="B930" s="186"/>
      <c r="C930" s="187"/>
      <c r="D930" s="187"/>
      <c r="E930" s="187"/>
      <c r="F930" s="187"/>
      <c r="G930" s="188"/>
      <c r="H930" s="189"/>
      <c r="I930" s="189"/>
      <c r="J930" s="190"/>
      <c r="K930" s="191"/>
      <c r="L930" s="174" t="str">
        <f t="shared" si="29"/>
        <v>T</v>
      </c>
    </row>
    <row r="931" spans="1:12" hidden="1" x14ac:dyDescent="0.2">
      <c r="A931" s="172" t="str">
        <f t="shared" si="28"/>
        <v/>
      </c>
      <c r="B931" s="186"/>
      <c r="C931" s="187"/>
      <c r="D931" s="187"/>
      <c r="E931" s="187"/>
      <c r="F931" s="187"/>
      <c r="G931" s="188"/>
      <c r="H931" s="189"/>
      <c r="I931" s="189"/>
      <c r="J931" s="190"/>
      <c r="K931" s="191"/>
      <c r="L931" s="174" t="str">
        <f t="shared" si="29"/>
        <v>T</v>
      </c>
    </row>
    <row r="932" spans="1:12" hidden="1" x14ac:dyDescent="0.2">
      <c r="A932" s="172" t="str">
        <f t="shared" si="28"/>
        <v/>
      </c>
      <c r="B932" s="186"/>
      <c r="C932" s="187"/>
      <c r="D932" s="187"/>
      <c r="E932" s="187"/>
      <c r="F932" s="187"/>
      <c r="G932" s="188"/>
      <c r="H932" s="189"/>
      <c r="I932" s="189"/>
      <c r="J932" s="190"/>
      <c r="K932" s="191"/>
      <c r="L932" s="174" t="str">
        <f t="shared" si="29"/>
        <v>T</v>
      </c>
    </row>
    <row r="933" spans="1:12" hidden="1" x14ac:dyDescent="0.2">
      <c r="A933" s="172" t="str">
        <f t="shared" si="28"/>
        <v/>
      </c>
      <c r="B933" s="186"/>
      <c r="C933" s="187"/>
      <c r="D933" s="187"/>
      <c r="E933" s="187"/>
      <c r="F933" s="187"/>
      <c r="G933" s="188"/>
      <c r="H933" s="189"/>
      <c r="I933" s="189"/>
      <c r="J933" s="190"/>
      <c r="K933" s="191"/>
      <c r="L933" s="174" t="str">
        <f t="shared" si="29"/>
        <v>T</v>
      </c>
    </row>
    <row r="934" spans="1:12" hidden="1" x14ac:dyDescent="0.2">
      <c r="A934" s="172" t="str">
        <f t="shared" si="28"/>
        <v/>
      </c>
      <c r="B934" s="186"/>
      <c r="C934" s="187"/>
      <c r="D934" s="187"/>
      <c r="E934" s="187"/>
      <c r="F934" s="187"/>
      <c r="G934" s="188"/>
      <c r="H934" s="189"/>
      <c r="I934" s="189"/>
      <c r="J934" s="190"/>
      <c r="K934" s="191"/>
      <c r="L934" s="174" t="str">
        <f t="shared" si="29"/>
        <v>T</v>
      </c>
    </row>
    <row r="935" spans="1:12" hidden="1" x14ac:dyDescent="0.2">
      <c r="A935" s="172" t="str">
        <f t="shared" si="28"/>
        <v/>
      </c>
      <c r="B935" s="186"/>
      <c r="C935" s="187"/>
      <c r="D935" s="187"/>
      <c r="E935" s="187"/>
      <c r="F935" s="187"/>
      <c r="G935" s="188"/>
      <c r="H935" s="189"/>
      <c r="I935" s="189"/>
      <c r="J935" s="190"/>
      <c r="K935" s="191"/>
      <c r="L935" s="174" t="str">
        <f t="shared" si="29"/>
        <v>T</v>
      </c>
    </row>
    <row r="936" spans="1:12" hidden="1" x14ac:dyDescent="0.2">
      <c r="A936" s="172" t="str">
        <f t="shared" si="28"/>
        <v/>
      </c>
      <c r="B936" s="186"/>
      <c r="C936" s="187"/>
      <c r="D936" s="187"/>
      <c r="E936" s="187"/>
      <c r="F936" s="187"/>
      <c r="G936" s="188"/>
      <c r="H936" s="189"/>
      <c r="I936" s="189"/>
      <c r="J936" s="190"/>
      <c r="K936" s="191"/>
      <c r="L936" s="174" t="str">
        <f t="shared" si="29"/>
        <v>T</v>
      </c>
    </row>
    <row r="937" spans="1:12" hidden="1" x14ac:dyDescent="0.2">
      <c r="A937" s="172" t="str">
        <f t="shared" si="28"/>
        <v/>
      </c>
      <c r="B937" s="186"/>
      <c r="C937" s="187"/>
      <c r="D937" s="187"/>
      <c r="E937" s="187"/>
      <c r="F937" s="187"/>
      <c r="G937" s="188"/>
      <c r="H937" s="189"/>
      <c r="I937" s="189"/>
      <c r="J937" s="190"/>
      <c r="K937" s="191"/>
      <c r="L937" s="174" t="str">
        <f t="shared" si="29"/>
        <v>T</v>
      </c>
    </row>
    <row r="938" spans="1:12" hidden="1" x14ac:dyDescent="0.2">
      <c r="A938" s="172" t="str">
        <f t="shared" si="28"/>
        <v/>
      </c>
      <c r="B938" s="186"/>
      <c r="C938" s="187"/>
      <c r="D938" s="187"/>
      <c r="E938" s="187"/>
      <c r="F938" s="187"/>
      <c r="G938" s="188"/>
      <c r="H938" s="189"/>
      <c r="I938" s="189"/>
      <c r="J938" s="190"/>
      <c r="K938" s="191"/>
      <c r="L938" s="174" t="str">
        <f t="shared" si="29"/>
        <v>T</v>
      </c>
    </row>
    <row r="939" spans="1:12" hidden="1" x14ac:dyDescent="0.2">
      <c r="A939" s="172" t="str">
        <f t="shared" si="28"/>
        <v/>
      </c>
      <c r="B939" s="186"/>
      <c r="C939" s="187"/>
      <c r="D939" s="187"/>
      <c r="E939" s="187"/>
      <c r="F939" s="187"/>
      <c r="G939" s="188"/>
      <c r="H939" s="189"/>
      <c r="I939" s="189"/>
      <c r="J939" s="190"/>
      <c r="K939" s="191"/>
      <c r="L939" s="174" t="str">
        <f t="shared" si="29"/>
        <v>T</v>
      </c>
    </row>
    <row r="940" spans="1:12" hidden="1" x14ac:dyDescent="0.2">
      <c r="A940" s="172" t="str">
        <f t="shared" si="28"/>
        <v/>
      </c>
      <c r="B940" s="186"/>
      <c r="C940" s="187"/>
      <c r="D940" s="187"/>
      <c r="E940" s="187"/>
      <c r="F940" s="187"/>
      <c r="G940" s="188"/>
      <c r="H940" s="189"/>
      <c r="I940" s="189"/>
      <c r="J940" s="190"/>
      <c r="K940" s="191"/>
      <c r="L940" s="174" t="str">
        <f t="shared" si="29"/>
        <v>T</v>
      </c>
    </row>
    <row r="941" spans="1:12" hidden="1" x14ac:dyDescent="0.2">
      <c r="A941" s="172" t="str">
        <f t="shared" si="28"/>
        <v/>
      </c>
      <c r="B941" s="186"/>
      <c r="C941" s="187"/>
      <c r="D941" s="187"/>
      <c r="E941" s="187"/>
      <c r="F941" s="187"/>
      <c r="G941" s="188"/>
      <c r="H941" s="189"/>
      <c r="I941" s="189"/>
      <c r="J941" s="190"/>
      <c r="K941" s="191"/>
      <c r="L941" s="174" t="str">
        <f t="shared" si="29"/>
        <v>T</v>
      </c>
    </row>
    <row r="942" spans="1:12" hidden="1" x14ac:dyDescent="0.2">
      <c r="A942" s="172" t="str">
        <f t="shared" si="28"/>
        <v/>
      </c>
      <c r="B942" s="186"/>
      <c r="C942" s="187"/>
      <c r="D942" s="187"/>
      <c r="E942" s="187"/>
      <c r="F942" s="187"/>
      <c r="G942" s="188"/>
      <c r="H942" s="189"/>
      <c r="I942" s="189"/>
      <c r="J942" s="190"/>
      <c r="K942" s="191"/>
      <c r="L942" s="174" t="str">
        <f t="shared" si="29"/>
        <v>T</v>
      </c>
    </row>
    <row r="943" spans="1:12" hidden="1" x14ac:dyDescent="0.2">
      <c r="A943" s="172" t="str">
        <f t="shared" si="28"/>
        <v/>
      </c>
      <c r="B943" s="186"/>
      <c r="C943" s="187"/>
      <c r="D943" s="187"/>
      <c r="E943" s="187"/>
      <c r="F943" s="187"/>
      <c r="G943" s="188"/>
      <c r="H943" s="189"/>
      <c r="I943" s="189"/>
      <c r="J943" s="190"/>
      <c r="K943" s="191"/>
      <c r="L943" s="174" t="str">
        <f t="shared" si="29"/>
        <v>T</v>
      </c>
    </row>
    <row r="944" spans="1:12" hidden="1" x14ac:dyDescent="0.2">
      <c r="A944" s="172" t="str">
        <f t="shared" si="28"/>
        <v/>
      </c>
      <c r="B944" s="186"/>
      <c r="C944" s="187"/>
      <c r="D944" s="187"/>
      <c r="E944" s="187"/>
      <c r="F944" s="187"/>
      <c r="G944" s="188"/>
      <c r="H944" s="189"/>
      <c r="I944" s="189"/>
      <c r="J944" s="190"/>
      <c r="K944" s="191"/>
      <c r="L944" s="174" t="str">
        <f t="shared" si="29"/>
        <v>T</v>
      </c>
    </row>
    <row r="945" spans="1:12" hidden="1" x14ac:dyDescent="0.2">
      <c r="A945" s="172" t="str">
        <f t="shared" si="28"/>
        <v/>
      </c>
      <c r="B945" s="186"/>
      <c r="C945" s="187"/>
      <c r="D945" s="187"/>
      <c r="E945" s="187"/>
      <c r="F945" s="187"/>
      <c r="G945" s="188"/>
      <c r="H945" s="189"/>
      <c r="I945" s="189"/>
      <c r="J945" s="190"/>
      <c r="K945" s="191"/>
      <c r="L945" s="174" t="str">
        <f t="shared" si="29"/>
        <v>T</v>
      </c>
    </row>
    <row r="946" spans="1:12" hidden="1" x14ac:dyDescent="0.2">
      <c r="A946" s="172" t="str">
        <f t="shared" si="28"/>
        <v/>
      </c>
      <c r="B946" s="186"/>
      <c r="C946" s="187"/>
      <c r="D946" s="187"/>
      <c r="E946" s="187"/>
      <c r="F946" s="187"/>
      <c r="G946" s="188"/>
      <c r="H946" s="189"/>
      <c r="I946" s="189"/>
      <c r="J946" s="190"/>
      <c r="K946" s="191"/>
      <c r="L946" s="174" t="str">
        <f t="shared" si="29"/>
        <v>T</v>
      </c>
    </row>
    <row r="947" spans="1:12" hidden="1" x14ac:dyDescent="0.2">
      <c r="A947" s="172" t="str">
        <f t="shared" si="28"/>
        <v/>
      </c>
      <c r="B947" s="186"/>
      <c r="C947" s="187"/>
      <c r="D947" s="187"/>
      <c r="E947" s="187"/>
      <c r="F947" s="187"/>
      <c r="G947" s="188"/>
      <c r="H947" s="189"/>
      <c r="I947" s="189"/>
      <c r="J947" s="190"/>
      <c r="K947" s="191"/>
      <c r="L947" s="174" t="str">
        <f t="shared" si="29"/>
        <v>T</v>
      </c>
    </row>
    <row r="948" spans="1:12" hidden="1" x14ac:dyDescent="0.2">
      <c r="A948" s="172" t="str">
        <f t="shared" si="28"/>
        <v/>
      </c>
      <c r="B948" s="186"/>
      <c r="C948" s="187"/>
      <c r="D948" s="187"/>
      <c r="E948" s="187"/>
      <c r="F948" s="187"/>
      <c r="G948" s="188"/>
      <c r="H948" s="189"/>
      <c r="I948" s="189"/>
      <c r="J948" s="190"/>
      <c r="K948" s="191"/>
      <c r="L948" s="174" t="str">
        <f t="shared" si="29"/>
        <v>T</v>
      </c>
    </row>
    <row r="949" spans="1:12" hidden="1" x14ac:dyDescent="0.2">
      <c r="A949" s="172" t="str">
        <f t="shared" ref="A949:A988" si="30">IF(B949&lt;&gt;0,"F","")</f>
        <v/>
      </c>
      <c r="B949" s="186"/>
      <c r="C949" s="187"/>
      <c r="D949" s="187"/>
      <c r="E949" s="187"/>
      <c r="F949" s="187"/>
      <c r="G949" s="188"/>
      <c r="H949" s="189"/>
      <c r="I949" s="189"/>
      <c r="J949" s="190"/>
      <c r="K949" s="191"/>
      <c r="L949" s="174" t="str">
        <f t="shared" ref="L949:L988" si="31">IF(I949=0,"T","I")</f>
        <v>T</v>
      </c>
    </row>
    <row r="950" spans="1:12" hidden="1" x14ac:dyDescent="0.2">
      <c r="A950" s="172" t="str">
        <f t="shared" si="30"/>
        <v/>
      </c>
      <c r="B950" s="186"/>
      <c r="C950" s="187"/>
      <c r="D950" s="187"/>
      <c r="E950" s="187"/>
      <c r="F950" s="187"/>
      <c r="G950" s="188"/>
      <c r="H950" s="189"/>
      <c r="I950" s="189"/>
      <c r="J950" s="190"/>
      <c r="K950" s="191"/>
      <c r="L950" s="174" t="str">
        <f t="shared" si="31"/>
        <v>T</v>
      </c>
    </row>
    <row r="951" spans="1:12" hidden="1" x14ac:dyDescent="0.2">
      <c r="A951" s="172" t="str">
        <f t="shared" si="30"/>
        <v/>
      </c>
      <c r="B951" s="186"/>
      <c r="C951" s="187"/>
      <c r="D951" s="187"/>
      <c r="E951" s="187"/>
      <c r="F951" s="187"/>
      <c r="G951" s="188"/>
      <c r="H951" s="189"/>
      <c r="I951" s="189"/>
      <c r="J951" s="190"/>
      <c r="K951" s="191"/>
      <c r="L951" s="174" t="str">
        <f t="shared" si="31"/>
        <v>T</v>
      </c>
    </row>
    <row r="952" spans="1:12" hidden="1" x14ac:dyDescent="0.2">
      <c r="A952" s="172" t="str">
        <f t="shared" si="30"/>
        <v/>
      </c>
      <c r="B952" s="186"/>
      <c r="C952" s="187"/>
      <c r="D952" s="187"/>
      <c r="E952" s="187"/>
      <c r="F952" s="187"/>
      <c r="G952" s="188"/>
      <c r="H952" s="189"/>
      <c r="I952" s="189"/>
      <c r="J952" s="190"/>
      <c r="K952" s="191"/>
      <c r="L952" s="174" t="str">
        <f t="shared" si="31"/>
        <v>T</v>
      </c>
    </row>
    <row r="953" spans="1:12" hidden="1" x14ac:dyDescent="0.2">
      <c r="A953" s="172" t="str">
        <f t="shared" si="30"/>
        <v/>
      </c>
      <c r="B953" s="186"/>
      <c r="C953" s="187"/>
      <c r="D953" s="187"/>
      <c r="E953" s="187"/>
      <c r="F953" s="187"/>
      <c r="G953" s="188"/>
      <c r="H953" s="189"/>
      <c r="I953" s="189"/>
      <c r="J953" s="190"/>
      <c r="K953" s="191"/>
      <c r="L953" s="174" t="str">
        <f t="shared" si="31"/>
        <v>T</v>
      </c>
    </row>
    <row r="954" spans="1:12" hidden="1" x14ac:dyDescent="0.2">
      <c r="A954" s="172" t="str">
        <f t="shared" si="30"/>
        <v/>
      </c>
      <c r="B954" s="186"/>
      <c r="C954" s="187"/>
      <c r="D954" s="187"/>
      <c r="E954" s="187"/>
      <c r="F954" s="187"/>
      <c r="G954" s="188"/>
      <c r="H954" s="189"/>
      <c r="I954" s="189"/>
      <c r="J954" s="190"/>
      <c r="K954" s="191"/>
      <c r="L954" s="174" t="str">
        <f t="shared" si="31"/>
        <v>T</v>
      </c>
    </row>
    <row r="955" spans="1:12" hidden="1" x14ac:dyDescent="0.2">
      <c r="A955" s="172" t="str">
        <f t="shared" si="30"/>
        <v/>
      </c>
      <c r="B955" s="186"/>
      <c r="C955" s="187"/>
      <c r="D955" s="187"/>
      <c r="E955" s="187"/>
      <c r="F955" s="187"/>
      <c r="G955" s="188"/>
      <c r="H955" s="189"/>
      <c r="I955" s="189"/>
      <c r="J955" s="190"/>
      <c r="K955" s="191"/>
      <c r="L955" s="174" t="str">
        <f t="shared" si="31"/>
        <v>T</v>
      </c>
    </row>
    <row r="956" spans="1:12" hidden="1" x14ac:dyDescent="0.2">
      <c r="A956" s="172" t="str">
        <f t="shared" si="30"/>
        <v/>
      </c>
      <c r="B956" s="186"/>
      <c r="C956" s="187"/>
      <c r="D956" s="187"/>
      <c r="E956" s="187"/>
      <c r="F956" s="187"/>
      <c r="G956" s="188"/>
      <c r="H956" s="189"/>
      <c r="I956" s="189"/>
      <c r="J956" s="190"/>
      <c r="K956" s="191"/>
      <c r="L956" s="174" t="str">
        <f t="shared" si="31"/>
        <v>T</v>
      </c>
    </row>
    <row r="957" spans="1:12" hidden="1" x14ac:dyDescent="0.2">
      <c r="A957" s="172" t="str">
        <f t="shared" si="30"/>
        <v/>
      </c>
      <c r="B957" s="186"/>
      <c r="C957" s="187"/>
      <c r="D957" s="187"/>
      <c r="E957" s="187"/>
      <c r="F957" s="187"/>
      <c r="G957" s="188"/>
      <c r="H957" s="189"/>
      <c r="I957" s="189"/>
      <c r="J957" s="190"/>
      <c r="K957" s="191"/>
      <c r="L957" s="174" t="str">
        <f t="shared" si="31"/>
        <v>T</v>
      </c>
    </row>
    <row r="958" spans="1:12" hidden="1" x14ac:dyDescent="0.2">
      <c r="A958" s="172" t="str">
        <f t="shared" si="30"/>
        <v/>
      </c>
      <c r="B958" s="186"/>
      <c r="C958" s="187"/>
      <c r="D958" s="187"/>
      <c r="E958" s="187"/>
      <c r="F958" s="187"/>
      <c r="G958" s="188"/>
      <c r="H958" s="189"/>
      <c r="I958" s="189"/>
      <c r="J958" s="190"/>
      <c r="K958" s="191"/>
      <c r="L958" s="174" t="str">
        <f t="shared" si="31"/>
        <v>T</v>
      </c>
    </row>
    <row r="959" spans="1:12" hidden="1" x14ac:dyDescent="0.2">
      <c r="A959" s="172" t="str">
        <f t="shared" si="30"/>
        <v/>
      </c>
      <c r="B959" s="186"/>
      <c r="C959" s="187"/>
      <c r="D959" s="187"/>
      <c r="E959" s="187"/>
      <c r="F959" s="187"/>
      <c r="G959" s="188"/>
      <c r="H959" s="189"/>
      <c r="I959" s="189"/>
      <c r="J959" s="190"/>
      <c r="K959" s="191"/>
      <c r="L959" s="174" t="str">
        <f t="shared" si="31"/>
        <v>T</v>
      </c>
    </row>
    <row r="960" spans="1:12" hidden="1" x14ac:dyDescent="0.2">
      <c r="A960" s="172" t="str">
        <f t="shared" si="30"/>
        <v/>
      </c>
      <c r="B960" s="186"/>
      <c r="C960" s="187"/>
      <c r="D960" s="187"/>
      <c r="E960" s="187"/>
      <c r="F960" s="187"/>
      <c r="G960" s="188"/>
      <c r="H960" s="189"/>
      <c r="I960" s="189"/>
      <c r="J960" s="190"/>
      <c r="K960" s="191"/>
      <c r="L960" s="174" t="str">
        <f t="shared" si="31"/>
        <v>T</v>
      </c>
    </row>
    <row r="961" spans="1:12" hidden="1" x14ac:dyDescent="0.2">
      <c r="A961" s="172" t="str">
        <f t="shared" si="30"/>
        <v/>
      </c>
      <c r="B961" s="186"/>
      <c r="C961" s="187"/>
      <c r="D961" s="187"/>
      <c r="E961" s="187"/>
      <c r="F961" s="187"/>
      <c r="G961" s="188"/>
      <c r="H961" s="189"/>
      <c r="I961" s="189"/>
      <c r="J961" s="190"/>
      <c r="K961" s="191"/>
      <c r="L961" s="174" t="str">
        <f t="shared" si="31"/>
        <v>T</v>
      </c>
    </row>
    <row r="962" spans="1:12" hidden="1" x14ac:dyDescent="0.2">
      <c r="A962" s="172" t="str">
        <f t="shared" si="30"/>
        <v/>
      </c>
      <c r="B962" s="186"/>
      <c r="C962" s="187"/>
      <c r="D962" s="187"/>
      <c r="E962" s="187"/>
      <c r="F962" s="187"/>
      <c r="G962" s="188"/>
      <c r="H962" s="189"/>
      <c r="I962" s="189"/>
      <c r="J962" s="190"/>
      <c r="K962" s="191"/>
      <c r="L962" s="174" t="str">
        <f t="shared" si="31"/>
        <v>T</v>
      </c>
    </row>
    <row r="963" spans="1:12" hidden="1" x14ac:dyDescent="0.2">
      <c r="A963" s="172" t="str">
        <f t="shared" si="30"/>
        <v/>
      </c>
      <c r="B963" s="186"/>
      <c r="C963" s="187"/>
      <c r="D963" s="187"/>
      <c r="E963" s="187"/>
      <c r="F963" s="187"/>
      <c r="G963" s="188"/>
      <c r="H963" s="189"/>
      <c r="I963" s="189"/>
      <c r="J963" s="190"/>
      <c r="K963" s="191"/>
      <c r="L963" s="174" t="str">
        <f t="shared" si="31"/>
        <v>T</v>
      </c>
    </row>
    <row r="964" spans="1:12" hidden="1" x14ac:dyDescent="0.2">
      <c r="A964" s="172" t="str">
        <f t="shared" si="30"/>
        <v/>
      </c>
      <c r="B964" s="186"/>
      <c r="C964" s="187"/>
      <c r="D964" s="187"/>
      <c r="E964" s="187"/>
      <c r="F964" s="187"/>
      <c r="G964" s="188"/>
      <c r="H964" s="189"/>
      <c r="I964" s="189"/>
      <c r="J964" s="190"/>
      <c r="K964" s="191"/>
      <c r="L964" s="174" t="str">
        <f t="shared" si="31"/>
        <v>T</v>
      </c>
    </row>
    <row r="965" spans="1:12" hidden="1" x14ac:dyDescent="0.2">
      <c r="A965" s="172" t="str">
        <f t="shared" si="30"/>
        <v/>
      </c>
      <c r="B965" s="186"/>
      <c r="C965" s="187"/>
      <c r="D965" s="187"/>
      <c r="E965" s="187"/>
      <c r="F965" s="187"/>
      <c r="G965" s="188"/>
      <c r="H965" s="189"/>
      <c r="I965" s="189"/>
      <c r="J965" s="190"/>
      <c r="K965" s="191"/>
      <c r="L965" s="174" t="str">
        <f t="shared" si="31"/>
        <v>T</v>
      </c>
    </row>
    <row r="966" spans="1:12" hidden="1" x14ac:dyDescent="0.2">
      <c r="A966" s="172" t="str">
        <f t="shared" si="30"/>
        <v/>
      </c>
      <c r="B966" s="186"/>
      <c r="C966" s="187"/>
      <c r="D966" s="187"/>
      <c r="E966" s="187"/>
      <c r="F966" s="187"/>
      <c r="G966" s="188"/>
      <c r="H966" s="189"/>
      <c r="I966" s="189"/>
      <c r="J966" s="190"/>
      <c r="K966" s="191"/>
      <c r="L966" s="174" t="str">
        <f t="shared" si="31"/>
        <v>T</v>
      </c>
    </row>
    <row r="967" spans="1:12" hidden="1" x14ac:dyDescent="0.2">
      <c r="A967" s="172" t="str">
        <f t="shared" si="30"/>
        <v/>
      </c>
      <c r="B967" s="186"/>
      <c r="C967" s="187"/>
      <c r="D967" s="187"/>
      <c r="E967" s="187"/>
      <c r="F967" s="187"/>
      <c r="G967" s="188"/>
      <c r="H967" s="189"/>
      <c r="I967" s="189"/>
      <c r="J967" s="190"/>
      <c r="K967" s="191"/>
      <c r="L967" s="174" t="str">
        <f t="shared" si="31"/>
        <v>T</v>
      </c>
    </row>
    <row r="968" spans="1:12" hidden="1" x14ac:dyDescent="0.2">
      <c r="A968" s="172" t="str">
        <f t="shared" si="30"/>
        <v/>
      </c>
      <c r="B968" s="186"/>
      <c r="C968" s="187"/>
      <c r="D968" s="187"/>
      <c r="E968" s="187"/>
      <c r="F968" s="187"/>
      <c r="G968" s="188"/>
      <c r="H968" s="189"/>
      <c r="I968" s="189"/>
      <c r="J968" s="190"/>
      <c r="K968" s="191"/>
      <c r="L968" s="174" t="str">
        <f t="shared" si="31"/>
        <v>T</v>
      </c>
    </row>
    <row r="969" spans="1:12" hidden="1" x14ac:dyDescent="0.2">
      <c r="A969" s="172" t="str">
        <f t="shared" si="30"/>
        <v/>
      </c>
      <c r="B969" s="186"/>
      <c r="C969" s="187"/>
      <c r="D969" s="187"/>
      <c r="E969" s="187"/>
      <c r="F969" s="187"/>
      <c r="G969" s="188"/>
      <c r="H969" s="189"/>
      <c r="I969" s="189"/>
      <c r="J969" s="190"/>
      <c r="K969" s="191"/>
      <c r="L969" s="174" t="str">
        <f t="shared" si="31"/>
        <v>T</v>
      </c>
    </row>
    <row r="970" spans="1:12" hidden="1" x14ac:dyDescent="0.2">
      <c r="A970" s="172" t="str">
        <f t="shared" si="30"/>
        <v/>
      </c>
      <c r="B970" s="186"/>
      <c r="C970" s="187"/>
      <c r="D970" s="187"/>
      <c r="E970" s="187"/>
      <c r="F970" s="187"/>
      <c r="G970" s="188"/>
      <c r="H970" s="189"/>
      <c r="I970" s="189"/>
      <c r="J970" s="190"/>
      <c r="K970" s="191"/>
      <c r="L970" s="174" t="str">
        <f t="shared" si="31"/>
        <v>T</v>
      </c>
    </row>
    <row r="971" spans="1:12" hidden="1" x14ac:dyDescent="0.2">
      <c r="A971" s="172" t="str">
        <f t="shared" si="30"/>
        <v/>
      </c>
      <c r="B971" s="186"/>
      <c r="C971" s="187"/>
      <c r="D971" s="187"/>
      <c r="E971" s="187"/>
      <c r="F971" s="187"/>
      <c r="G971" s="188"/>
      <c r="H971" s="189"/>
      <c r="I971" s="189"/>
      <c r="J971" s="190"/>
      <c r="K971" s="191"/>
      <c r="L971" s="174" t="str">
        <f t="shared" si="31"/>
        <v>T</v>
      </c>
    </row>
    <row r="972" spans="1:12" hidden="1" x14ac:dyDescent="0.2">
      <c r="A972" s="172" t="str">
        <f t="shared" si="30"/>
        <v/>
      </c>
      <c r="B972" s="186"/>
      <c r="C972" s="187"/>
      <c r="D972" s="187"/>
      <c r="E972" s="187"/>
      <c r="F972" s="187"/>
      <c r="G972" s="188"/>
      <c r="H972" s="189"/>
      <c r="I972" s="189"/>
      <c r="J972" s="190"/>
      <c r="K972" s="191"/>
      <c r="L972" s="174" t="str">
        <f t="shared" si="31"/>
        <v>T</v>
      </c>
    </row>
    <row r="973" spans="1:12" hidden="1" x14ac:dyDescent="0.2">
      <c r="A973" s="172" t="str">
        <f t="shared" si="30"/>
        <v/>
      </c>
      <c r="B973" s="186"/>
      <c r="C973" s="187"/>
      <c r="D973" s="187"/>
      <c r="E973" s="187"/>
      <c r="F973" s="187"/>
      <c r="G973" s="188"/>
      <c r="H973" s="189"/>
      <c r="I973" s="189"/>
      <c r="J973" s="190"/>
      <c r="K973" s="191"/>
      <c r="L973" s="174" t="str">
        <f t="shared" si="31"/>
        <v>T</v>
      </c>
    </row>
    <row r="974" spans="1:12" hidden="1" x14ac:dyDescent="0.2">
      <c r="A974" s="172" t="str">
        <f t="shared" si="30"/>
        <v/>
      </c>
      <c r="B974" s="186"/>
      <c r="C974" s="187"/>
      <c r="D974" s="187"/>
      <c r="E974" s="187"/>
      <c r="F974" s="187"/>
      <c r="G974" s="188"/>
      <c r="H974" s="189"/>
      <c r="I974" s="189"/>
      <c r="J974" s="190"/>
      <c r="K974" s="191"/>
      <c r="L974" s="174" t="str">
        <f t="shared" si="31"/>
        <v>T</v>
      </c>
    </row>
    <row r="975" spans="1:12" hidden="1" x14ac:dyDescent="0.2">
      <c r="A975" s="172" t="str">
        <f t="shared" si="30"/>
        <v/>
      </c>
      <c r="B975" s="186"/>
      <c r="C975" s="187"/>
      <c r="D975" s="187"/>
      <c r="E975" s="187"/>
      <c r="F975" s="187"/>
      <c r="G975" s="188"/>
      <c r="H975" s="189"/>
      <c r="I975" s="189"/>
      <c r="J975" s="190"/>
      <c r="K975" s="191"/>
      <c r="L975" s="174" t="str">
        <f t="shared" si="31"/>
        <v>T</v>
      </c>
    </row>
    <row r="976" spans="1:12" hidden="1" x14ac:dyDescent="0.2">
      <c r="A976" s="172" t="str">
        <f t="shared" si="30"/>
        <v/>
      </c>
      <c r="B976" s="186"/>
      <c r="C976" s="187"/>
      <c r="D976" s="187"/>
      <c r="E976" s="187"/>
      <c r="F976" s="187"/>
      <c r="G976" s="188"/>
      <c r="H976" s="189"/>
      <c r="I976" s="189"/>
      <c r="J976" s="190"/>
      <c r="K976" s="191"/>
      <c r="L976" s="174" t="str">
        <f t="shared" si="31"/>
        <v>T</v>
      </c>
    </row>
    <row r="977" spans="1:12" hidden="1" x14ac:dyDescent="0.2">
      <c r="A977" s="172" t="str">
        <f t="shared" si="30"/>
        <v/>
      </c>
      <c r="B977" s="186"/>
      <c r="C977" s="187"/>
      <c r="D977" s="187"/>
      <c r="E977" s="187"/>
      <c r="F977" s="187"/>
      <c r="G977" s="188"/>
      <c r="H977" s="189"/>
      <c r="I977" s="189"/>
      <c r="J977" s="190"/>
      <c r="K977" s="191"/>
      <c r="L977" s="174" t="str">
        <f t="shared" si="31"/>
        <v>T</v>
      </c>
    </row>
    <row r="978" spans="1:12" hidden="1" x14ac:dyDescent="0.2">
      <c r="A978" s="172" t="str">
        <f t="shared" si="30"/>
        <v/>
      </c>
      <c r="B978" s="186"/>
      <c r="C978" s="187"/>
      <c r="D978" s="187"/>
      <c r="E978" s="187"/>
      <c r="F978" s="187"/>
      <c r="G978" s="188"/>
      <c r="H978" s="189"/>
      <c r="I978" s="189"/>
      <c r="J978" s="190"/>
      <c r="K978" s="191"/>
      <c r="L978" s="174" t="str">
        <f t="shared" si="31"/>
        <v>T</v>
      </c>
    </row>
    <row r="979" spans="1:12" hidden="1" x14ac:dyDescent="0.2">
      <c r="A979" s="172" t="str">
        <f t="shared" si="30"/>
        <v/>
      </c>
      <c r="B979" s="186"/>
      <c r="C979" s="187"/>
      <c r="D979" s="187"/>
      <c r="E979" s="187"/>
      <c r="F979" s="187"/>
      <c r="G979" s="188"/>
      <c r="H979" s="189"/>
      <c r="I979" s="189"/>
      <c r="J979" s="190"/>
      <c r="K979" s="191"/>
      <c r="L979" s="174" t="str">
        <f t="shared" si="31"/>
        <v>T</v>
      </c>
    </row>
    <row r="980" spans="1:12" hidden="1" x14ac:dyDescent="0.2">
      <c r="A980" s="172" t="str">
        <f t="shared" si="30"/>
        <v/>
      </c>
      <c r="B980" s="186"/>
      <c r="C980" s="187"/>
      <c r="D980" s="187"/>
      <c r="E980" s="187"/>
      <c r="F980" s="187"/>
      <c r="G980" s="188"/>
      <c r="H980" s="189"/>
      <c r="I980" s="189"/>
      <c r="J980" s="190"/>
      <c r="K980" s="191"/>
      <c r="L980" s="174" t="str">
        <f t="shared" si="31"/>
        <v>T</v>
      </c>
    </row>
    <row r="981" spans="1:12" hidden="1" x14ac:dyDescent="0.2">
      <c r="A981" s="172" t="str">
        <f t="shared" si="30"/>
        <v/>
      </c>
      <c r="B981" s="186"/>
      <c r="C981" s="187"/>
      <c r="D981" s="187"/>
      <c r="E981" s="187"/>
      <c r="F981" s="187"/>
      <c r="G981" s="188"/>
      <c r="H981" s="189"/>
      <c r="I981" s="189"/>
      <c r="J981" s="190"/>
      <c r="K981" s="191"/>
      <c r="L981" s="174" t="str">
        <f t="shared" si="31"/>
        <v>T</v>
      </c>
    </row>
    <row r="982" spans="1:12" hidden="1" x14ac:dyDescent="0.2">
      <c r="A982" s="172" t="str">
        <f t="shared" si="30"/>
        <v/>
      </c>
      <c r="B982" s="186"/>
      <c r="C982" s="187"/>
      <c r="D982" s="187"/>
      <c r="E982" s="187"/>
      <c r="F982" s="187"/>
      <c r="G982" s="188"/>
      <c r="H982" s="189"/>
      <c r="I982" s="189"/>
      <c r="J982" s="190"/>
      <c r="K982" s="191"/>
      <c r="L982" s="174" t="str">
        <f t="shared" si="31"/>
        <v>T</v>
      </c>
    </row>
    <row r="983" spans="1:12" hidden="1" x14ac:dyDescent="0.2">
      <c r="A983" s="172" t="str">
        <f t="shared" si="30"/>
        <v/>
      </c>
      <c r="B983" s="186"/>
      <c r="C983" s="187"/>
      <c r="D983" s="187"/>
      <c r="E983" s="187"/>
      <c r="F983" s="187"/>
      <c r="G983" s="188"/>
      <c r="H983" s="189"/>
      <c r="I983" s="189"/>
      <c r="J983" s="190"/>
      <c r="K983" s="191"/>
      <c r="L983" s="174" t="str">
        <f t="shared" si="31"/>
        <v>T</v>
      </c>
    </row>
    <row r="984" spans="1:12" hidden="1" x14ac:dyDescent="0.2">
      <c r="A984" s="172" t="str">
        <f t="shared" si="30"/>
        <v/>
      </c>
      <c r="B984" s="186"/>
      <c r="C984" s="187"/>
      <c r="D984" s="187"/>
      <c r="E984" s="187"/>
      <c r="F984" s="187"/>
      <c r="G984" s="188"/>
      <c r="H984" s="189"/>
      <c r="I984" s="189"/>
      <c r="J984" s="190"/>
      <c r="K984" s="191"/>
      <c r="L984" s="174" t="str">
        <f t="shared" si="31"/>
        <v>T</v>
      </c>
    </row>
    <row r="985" spans="1:12" hidden="1" x14ac:dyDescent="0.2">
      <c r="A985" s="172" t="str">
        <f t="shared" si="30"/>
        <v/>
      </c>
      <c r="B985" s="186"/>
      <c r="C985" s="187"/>
      <c r="D985" s="187"/>
      <c r="E985" s="187"/>
      <c r="F985" s="187"/>
      <c r="G985" s="188"/>
      <c r="H985" s="189"/>
      <c r="I985" s="189"/>
      <c r="J985" s="190"/>
      <c r="K985" s="191"/>
      <c r="L985" s="174" t="str">
        <f t="shared" si="31"/>
        <v>T</v>
      </c>
    </row>
    <row r="986" spans="1:12" hidden="1" x14ac:dyDescent="0.2">
      <c r="A986" s="172" t="str">
        <f t="shared" si="30"/>
        <v/>
      </c>
      <c r="B986" s="186"/>
      <c r="C986" s="187"/>
      <c r="D986" s="187"/>
      <c r="E986" s="187"/>
      <c r="F986" s="187"/>
      <c r="G986" s="188"/>
      <c r="H986" s="189"/>
      <c r="I986" s="189"/>
      <c r="J986" s="190"/>
      <c r="K986" s="191"/>
      <c r="L986" s="174" t="str">
        <f t="shared" si="31"/>
        <v>T</v>
      </c>
    </row>
    <row r="987" spans="1:12" hidden="1" x14ac:dyDescent="0.2">
      <c r="A987" s="172" t="str">
        <f t="shared" si="30"/>
        <v/>
      </c>
      <c r="B987" s="186"/>
      <c r="C987" s="187"/>
      <c r="D987" s="187"/>
      <c r="E987" s="187"/>
      <c r="F987" s="187"/>
      <c r="G987" s="188"/>
      <c r="H987" s="189"/>
      <c r="I987" s="189"/>
      <c r="J987" s="190"/>
      <c r="K987" s="191"/>
      <c r="L987" s="174" t="str">
        <f t="shared" si="31"/>
        <v>T</v>
      </c>
    </row>
    <row r="988" spans="1:12" hidden="1" x14ac:dyDescent="0.2">
      <c r="A988" s="172" t="str">
        <f t="shared" si="30"/>
        <v/>
      </c>
      <c r="B988" s="186"/>
      <c r="C988" s="187"/>
      <c r="D988" s="187"/>
      <c r="E988" s="187"/>
      <c r="F988" s="187"/>
      <c r="G988" s="188"/>
      <c r="H988" s="189"/>
      <c r="I988" s="189"/>
      <c r="J988" s="190"/>
      <c r="K988" s="191"/>
      <c r="L988" s="174" t="str">
        <f t="shared" si="31"/>
        <v>T</v>
      </c>
    </row>
    <row r="989" spans="1:12" hidden="1" x14ac:dyDescent="0.2">
      <c r="A989" s="172" t="str">
        <f t="shared" ref="A989:A1052" si="32">IF(B989&lt;&gt;0,"F","")</f>
        <v/>
      </c>
      <c r="B989" s="186"/>
      <c r="C989" s="187"/>
      <c r="D989" s="187"/>
      <c r="E989" s="187"/>
      <c r="F989" s="187"/>
      <c r="G989" s="188"/>
      <c r="H989" s="189"/>
      <c r="I989" s="189"/>
      <c r="J989" s="190"/>
      <c r="K989" s="191"/>
      <c r="L989" s="174" t="str">
        <f t="shared" ref="L989:L1052" si="33">IF(I989=0,"T","I")</f>
        <v>T</v>
      </c>
    </row>
    <row r="990" spans="1:12" hidden="1" x14ac:dyDescent="0.2">
      <c r="A990" s="172" t="str">
        <f t="shared" si="32"/>
        <v/>
      </c>
      <c r="B990" s="186"/>
      <c r="C990" s="187"/>
      <c r="D990" s="187"/>
      <c r="E990" s="187"/>
      <c r="F990" s="187"/>
      <c r="G990" s="188"/>
      <c r="H990" s="189"/>
      <c r="I990" s="189"/>
      <c r="J990" s="190"/>
      <c r="K990" s="191"/>
      <c r="L990" s="174" t="str">
        <f t="shared" si="33"/>
        <v>T</v>
      </c>
    </row>
    <row r="991" spans="1:12" hidden="1" x14ac:dyDescent="0.2">
      <c r="A991" s="172" t="str">
        <f t="shared" si="32"/>
        <v/>
      </c>
      <c r="B991" s="186"/>
      <c r="C991" s="187"/>
      <c r="D991" s="187"/>
      <c r="E991" s="187"/>
      <c r="F991" s="187"/>
      <c r="G991" s="188"/>
      <c r="H991" s="189"/>
      <c r="I991" s="189"/>
      <c r="J991" s="190"/>
      <c r="K991" s="191"/>
      <c r="L991" s="174" t="str">
        <f t="shared" si="33"/>
        <v>T</v>
      </c>
    </row>
    <row r="992" spans="1:12" hidden="1" x14ac:dyDescent="0.2">
      <c r="A992" s="172" t="str">
        <f t="shared" si="32"/>
        <v/>
      </c>
      <c r="B992" s="186"/>
      <c r="C992" s="187"/>
      <c r="D992" s="187"/>
      <c r="E992" s="187"/>
      <c r="F992" s="187"/>
      <c r="G992" s="188"/>
      <c r="H992" s="189"/>
      <c r="I992" s="189"/>
      <c r="J992" s="190"/>
      <c r="K992" s="191"/>
      <c r="L992" s="174" t="str">
        <f t="shared" si="33"/>
        <v>T</v>
      </c>
    </row>
    <row r="993" spans="1:12" hidden="1" x14ac:dyDescent="0.2">
      <c r="A993" s="172" t="str">
        <f t="shared" si="32"/>
        <v/>
      </c>
      <c r="B993" s="186"/>
      <c r="C993" s="187"/>
      <c r="D993" s="187"/>
      <c r="E993" s="187"/>
      <c r="F993" s="187"/>
      <c r="G993" s="188"/>
      <c r="H993" s="189"/>
      <c r="I993" s="189"/>
      <c r="J993" s="190"/>
      <c r="K993" s="191"/>
      <c r="L993" s="174" t="str">
        <f t="shared" si="33"/>
        <v>T</v>
      </c>
    </row>
    <row r="994" spans="1:12" hidden="1" x14ac:dyDescent="0.2">
      <c r="A994" s="172" t="str">
        <f t="shared" si="32"/>
        <v/>
      </c>
      <c r="B994" s="186"/>
      <c r="C994" s="187"/>
      <c r="D994" s="187"/>
      <c r="E994" s="187"/>
      <c r="F994" s="187"/>
      <c r="G994" s="188"/>
      <c r="H994" s="189"/>
      <c r="I994" s="189"/>
      <c r="J994" s="190"/>
      <c r="K994" s="191"/>
      <c r="L994" s="174" t="str">
        <f t="shared" si="33"/>
        <v>T</v>
      </c>
    </row>
    <row r="995" spans="1:12" hidden="1" x14ac:dyDescent="0.2">
      <c r="A995" s="172" t="str">
        <f t="shared" si="32"/>
        <v/>
      </c>
      <c r="B995" s="186"/>
      <c r="C995" s="187"/>
      <c r="D995" s="187"/>
      <c r="E995" s="187"/>
      <c r="F995" s="187"/>
      <c r="G995" s="188"/>
      <c r="H995" s="189"/>
      <c r="I995" s="189"/>
      <c r="J995" s="190"/>
      <c r="K995" s="191"/>
      <c r="L995" s="174" t="str">
        <f t="shared" si="33"/>
        <v>T</v>
      </c>
    </row>
    <row r="996" spans="1:12" hidden="1" x14ac:dyDescent="0.2">
      <c r="A996" s="172" t="str">
        <f t="shared" si="32"/>
        <v/>
      </c>
      <c r="B996" s="186"/>
      <c r="C996" s="187"/>
      <c r="D996" s="187"/>
      <c r="E996" s="187"/>
      <c r="F996" s="187"/>
      <c r="G996" s="188"/>
      <c r="H996" s="189"/>
      <c r="I996" s="189"/>
      <c r="J996" s="190"/>
      <c r="K996" s="191"/>
      <c r="L996" s="174" t="str">
        <f t="shared" si="33"/>
        <v>T</v>
      </c>
    </row>
    <row r="997" spans="1:12" hidden="1" x14ac:dyDescent="0.2">
      <c r="A997" s="172" t="str">
        <f t="shared" si="32"/>
        <v/>
      </c>
      <c r="B997" s="186"/>
      <c r="C997" s="187"/>
      <c r="D997" s="187"/>
      <c r="E997" s="187"/>
      <c r="F997" s="187"/>
      <c r="G997" s="188"/>
      <c r="H997" s="189"/>
      <c r="I997" s="189"/>
      <c r="J997" s="190"/>
      <c r="K997" s="191"/>
      <c r="L997" s="174" t="str">
        <f t="shared" si="33"/>
        <v>T</v>
      </c>
    </row>
    <row r="998" spans="1:12" hidden="1" x14ac:dyDescent="0.2">
      <c r="A998" s="172" t="str">
        <f t="shared" si="32"/>
        <v/>
      </c>
      <c r="B998" s="186"/>
      <c r="C998" s="187"/>
      <c r="D998" s="187"/>
      <c r="E998" s="187"/>
      <c r="F998" s="187"/>
      <c r="G998" s="188"/>
      <c r="H998" s="189"/>
      <c r="I998" s="189"/>
      <c r="J998" s="190"/>
      <c r="K998" s="191"/>
      <c r="L998" s="174" t="str">
        <f t="shared" si="33"/>
        <v>T</v>
      </c>
    </row>
    <row r="999" spans="1:12" hidden="1" x14ac:dyDescent="0.2">
      <c r="A999" s="172" t="str">
        <f t="shared" si="32"/>
        <v/>
      </c>
      <c r="B999" s="186"/>
      <c r="C999" s="187"/>
      <c r="D999" s="187"/>
      <c r="E999" s="187"/>
      <c r="F999" s="187"/>
      <c r="G999" s="188"/>
      <c r="H999" s="189"/>
      <c r="I999" s="189"/>
      <c r="J999" s="190"/>
      <c r="K999" s="191"/>
      <c r="L999" s="174" t="str">
        <f t="shared" si="33"/>
        <v>T</v>
      </c>
    </row>
    <row r="1000" spans="1:12" hidden="1" x14ac:dyDescent="0.2">
      <c r="A1000" s="172" t="str">
        <f t="shared" si="32"/>
        <v/>
      </c>
      <c r="B1000" s="186"/>
      <c r="C1000" s="187"/>
      <c r="D1000" s="187"/>
      <c r="E1000" s="187"/>
      <c r="F1000" s="187"/>
      <c r="G1000" s="188"/>
      <c r="H1000" s="189"/>
      <c r="I1000" s="189"/>
      <c r="J1000" s="190"/>
      <c r="K1000" s="191"/>
      <c r="L1000" s="174" t="str">
        <f t="shared" si="33"/>
        <v>T</v>
      </c>
    </row>
    <row r="1001" spans="1:12" hidden="1" x14ac:dyDescent="0.2">
      <c r="A1001" s="172" t="str">
        <f t="shared" si="32"/>
        <v/>
      </c>
      <c r="B1001" s="186"/>
      <c r="C1001" s="187"/>
      <c r="D1001" s="187"/>
      <c r="E1001" s="187"/>
      <c r="F1001" s="187"/>
      <c r="G1001" s="188"/>
      <c r="H1001" s="189"/>
      <c r="I1001" s="189"/>
      <c r="J1001" s="190"/>
      <c r="K1001" s="191"/>
      <c r="L1001" s="174" t="str">
        <f t="shared" si="33"/>
        <v>T</v>
      </c>
    </row>
    <row r="1002" spans="1:12" hidden="1" x14ac:dyDescent="0.2">
      <c r="A1002" s="172" t="str">
        <f t="shared" si="32"/>
        <v/>
      </c>
      <c r="B1002" s="186"/>
      <c r="C1002" s="187"/>
      <c r="D1002" s="187"/>
      <c r="E1002" s="187"/>
      <c r="F1002" s="187"/>
      <c r="G1002" s="188"/>
      <c r="H1002" s="189"/>
      <c r="I1002" s="189"/>
      <c r="J1002" s="190"/>
      <c r="K1002" s="191"/>
      <c r="L1002" s="174" t="str">
        <f t="shared" si="33"/>
        <v>T</v>
      </c>
    </row>
    <row r="1003" spans="1:12" hidden="1" x14ac:dyDescent="0.2">
      <c r="A1003" s="172" t="str">
        <f t="shared" si="32"/>
        <v/>
      </c>
      <c r="B1003" s="186"/>
      <c r="C1003" s="187"/>
      <c r="D1003" s="187"/>
      <c r="E1003" s="187"/>
      <c r="F1003" s="187"/>
      <c r="G1003" s="188"/>
      <c r="H1003" s="189"/>
      <c r="I1003" s="189"/>
      <c r="J1003" s="190"/>
      <c r="K1003" s="191"/>
      <c r="L1003" s="174" t="str">
        <f t="shared" si="33"/>
        <v>T</v>
      </c>
    </row>
    <row r="1004" spans="1:12" hidden="1" x14ac:dyDescent="0.2">
      <c r="A1004" s="172" t="str">
        <f t="shared" si="32"/>
        <v/>
      </c>
      <c r="B1004" s="186"/>
      <c r="C1004" s="187"/>
      <c r="D1004" s="187"/>
      <c r="E1004" s="187"/>
      <c r="F1004" s="187"/>
      <c r="G1004" s="188"/>
      <c r="H1004" s="189"/>
      <c r="I1004" s="189"/>
      <c r="J1004" s="190"/>
      <c r="K1004" s="191"/>
      <c r="L1004" s="174" t="str">
        <f t="shared" si="33"/>
        <v>T</v>
      </c>
    </row>
    <row r="1005" spans="1:12" hidden="1" x14ac:dyDescent="0.2">
      <c r="A1005" s="172" t="str">
        <f t="shared" si="32"/>
        <v/>
      </c>
      <c r="B1005" s="186"/>
      <c r="C1005" s="187"/>
      <c r="D1005" s="187"/>
      <c r="E1005" s="187"/>
      <c r="F1005" s="187"/>
      <c r="G1005" s="188"/>
      <c r="H1005" s="189"/>
      <c r="I1005" s="189"/>
      <c r="J1005" s="190"/>
      <c r="K1005" s="191"/>
      <c r="L1005" s="174" t="str">
        <f t="shared" si="33"/>
        <v>T</v>
      </c>
    </row>
    <row r="1006" spans="1:12" hidden="1" x14ac:dyDescent="0.2">
      <c r="A1006" s="172" t="str">
        <f t="shared" si="32"/>
        <v/>
      </c>
      <c r="B1006" s="186"/>
      <c r="C1006" s="187"/>
      <c r="D1006" s="187"/>
      <c r="E1006" s="187"/>
      <c r="F1006" s="187"/>
      <c r="G1006" s="188"/>
      <c r="H1006" s="189"/>
      <c r="I1006" s="189"/>
      <c r="J1006" s="190"/>
      <c r="K1006" s="191"/>
      <c r="L1006" s="174" t="str">
        <f t="shared" si="33"/>
        <v>T</v>
      </c>
    </row>
    <row r="1007" spans="1:12" hidden="1" x14ac:dyDescent="0.2">
      <c r="A1007" s="172" t="str">
        <f t="shared" si="32"/>
        <v/>
      </c>
      <c r="B1007" s="186"/>
      <c r="C1007" s="187"/>
      <c r="D1007" s="187"/>
      <c r="E1007" s="187"/>
      <c r="F1007" s="187"/>
      <c r="G1007" s="188"/>
      <c r="H1007" s="189"/>
      <c r="I1007" s="189"/>
      <c r="J1007" s="190"/>
      <c r="K1007" s="191"/>
      <c r="L1007" s="174" t="str">
        <f t="shared" si="33"/>
        <v>T</v>
      </c>
    </row>
    <row r="1008" spans="1:12" hidden="1" x14ac:dyDescent="0.2">
      <c r="A1008" s="172" t="str">
        <f t="shared" si="32"/>
        <v/>
      </c>
      <c r="B1008" s="186"/>
      <c r="C1008" s="187"/>
      <c r="D1008" s="187"/>
      <c r="E1008" s="187"/>
      <c r="F1008" s="187"/>
      <c r="G1008" s="188"/>
      <c r="H1008" s="189"/>
      <c r="I1008" s="189"/>
      <c r="J1008" s="190"/>
      <c r="K1008" s="191"/>
      <c r="L1008" s="174" t="str">
        <f t="shared" si="33"/>
        <v>T</v>
      </c>
    </row>
    <row r="1009" spans="1:12" hidden="1" x14ac:dyDescent="0.2">
      <c r="A1009" s="172" t="str">
        <f t="shared" si="32"/>
        <v/>
      </c>
      <c r="B1009" s="186"/>
      <c r="C1009" s="187"/>
      <c r="D1009" s="187"/>
      <c r="E1009" s="187"/>
      <c r="F1009" s="187"/>
      <c r="G1009" s="188"/>
      <c r="H1009" s="189"/>
      <c r="I1009" s="189"/>
      <c r="J1009" s="190"/>
      <c r="K1009" s="191"/>
      <c r="L1009" s="174" t="str">
        <f t="shared" si="33"/>
        <v>T</v>
      </c>
    </row>
    <row r="1010" spans="1:12" hidden="1" x14ac:dyDescent="0.2">
      <c r="A1010" s="172" t="str">
        <f t="shared" si="32"/>
        <v/>
      </c>
      <c r="B1010" s="186"/>
      <c r="C1010" s="187"/>
      <c r="D1010" s="187"/>
      <c r="E1010" s="187"/>
      <c r="F1010" s="187"/>
      <c r="G1010" s="188"/>
      <c r="H1010" s="189"/>
      <c r="I1010" s="189"/>
      <c r="J1010" s="190"/>
      <c r="K1010" s="191"/>
      <c r="L1010" s="174" t="str">
        <f t="shared" si="33"/>
        <v>T</v>
      </c>
    </row>
    <row r="1011" spans="1:12" hidden="1" x14ac:dyDescent="0.2">
      <c r="A1011" s="172" t="str">
        <f t="shared" si="32"/>
        <v/>
      </c>
      <c r="B1011" s="186"/>
      <c r="C1011" s="187"/>
      <c r="D1011" s="187"/>
      <c r="E1011" s="187"/>
      <c r="F1011" s="187"/>
      <c r="G1011" s="188"/>
      <c r="H1011" s="189"/>
      <c r="I1011" s="189"/>
      <c r="J1011" s="190"/>
      <c r="K1011" s="191"/>
      <c r="L1011" s="174" t="str">
        <f t="shared" si="33"/>
        <v>T</v>
      </c>
    </row>
    <row r="1012" spans="1:12" hidden="1" x14ac:dyDescent="0.2">
      <c r="A1012" s="172" t="str">
        <f t="shared" si="32"/>
        <v/>
      </c>
      <c r="B1012" s="186"/>
      <c r="C1012" s="187"/>
      <c r="D1012" s="187"/>
      <c r="E1012" s="187"/>
      <c r="F1012" s="187"/>
      <c r="G1012" s="188"/>
      <c r="H1012" s="189"/>
      <c r="I1012" s="189"/>
      <c r="J1012" s="190"/>
      <c r="K1012" s="191"/>
      <c r="L1012" s="174" t="str">
        <f t="shared" si="33"/>
        <v>T</v>
      </c>
    </row>
    <row r="1013" spans="1:12" hidden="1" x14ac:dyDescent="0.2">
      <c r="A1013" s="172" t="str">
        <f t="shared" si="32"/>
        <v/>
      </c>
      <c r="B1013" s="186"/>
      <c r="C1013" s="187"/>
      <c r="D1013" s="187"/>
      <c r="E1013" s="187"/>
      <c r="F1013" s="187"/>
      <c r="G1013" s="188"/>
      <c r="H1013" s="189"/>
      <c r="I1013" s="189"/>
      <c r="J1013" s="190"/>
      <c r="K1013" s="191"/>
      <c r="L1013" s="174" t="str">
        <f t="shared" si="33"/>
        <v>T</v>
      </c>
    </row>
    <row r="1014" spans="1:12" hidden="1" x14ac:dyDescent="0.2">
      <c r="A1014" s="172" t="str">
        <f t="shared" si="32"/>
        <v/>
      </c>
      <c r="B1014" s="186"/>
      <c r="C1014" s="187"/>
      <c r="D1014" s="187"/>
      <c r="E1014" s="187"/>
      <c r="F1014" s="187"/>
      <c r="G1014" s="188"/>
      <c r="H1014" s="189"/>
      <c r="I1014" s="189"/>
      <c r="J1014" s="190"/>
      <c r="K1014" s="191"/>
      <c r="L1014" s="174" t="str">
        <f t="shared" si="33"/>
        <v>T</v>
      </c>
    </row>
    <row r="1015" spans="1:12" hidden="1" x14ac:dyDescent="0.2">
      <c r="A1015" s="172" t="str">
        <f t="shared" si="32"/>
        <v/>
      </c>
      <c r="B1015" s="186"/>
      <c r="C1015" s="187"/>
      <c r="D1015" s="187"/>
      <c r="E1015" s="187"/>
      <c r="F1015" s="187"/>
      <c r="G1015" s="188"/>
      <c r="H1015" s="189"/>
      <c r="I1015" s="189"/>
      <c r="J1015" s="190"/>
      <c r="K1015" s="191"/>
      <c r="L1015" s="174" t="str">
        <f t="shared" si="33"/>
        <v>T</v>
      </c>
    </row>
    <row r="1016" spans="1:12" hidden="1" x14ac:dyDescent="0.2">
      <c r="A1016" s="172" t="str">
        <f t="shared" si="32"/>
        <v/>
      </c>
      <c r="B1016" s="186"/>
      <c r="C1016" s="187"/>
      <c r="D1016" s="187"/>
      <c r="E1016" s="187"/>
      <c r="F1016" s="187"/>
      <c r="G1016" s="188"/>
      <c r="H1016" s="189"/>
      <c r="I1016" s="189"/>
      <c r="J1016" s="190"/>
      <c r="K1016" s="191"/>
      <c r="L1016" s="174" t="str">
        <f t="shared" si="33"/>
        <v>T</v>
      </c>
    </row>
    <row r="1017" spans="1:12" hidden="1" x14ac:dyDescent="0.2">
      <c r="A1017" s="172" t="str">
        <f t="shared" si="32"/>
        <v/>
      </c>
      <c r="B1017" s="186"/>
      <c r="C1017" s="187"/>
      <c r="D1017" s="187"/>
      <c r="E1017" s="187"/>
      <c r="F1017" s="187"/>
      <c r="G1017" s="188"/>
      <c r="H1017" s="189"/>
      <c r="I1017" s="189"/>
      <c r="J1017" s="190"/>
      <c r="K1017" s="191"/>
      <c r="L1017" s="174" t="str">
        <f t="shared" si="33"/>
        <v>T</v>
      </c>
    </row>
    <row r="1018" spans="1:12" hidden="1" x14ac:dyDescent="0.2">
      <c r="A1018" s="172" t="str">
        <f t="shared" si="32"/>
        <v/>
      </c>
      <c r="B1018" s="186"/>
      <c r="C1018" s="187"/>
      <c r="D1018" s="187"/>
      <c r="E1018" s="187"/>
      <c r="F1018" s="187"/>
      <c r="G1018" s="188"/>
      <c r="H1018" s="189"/>
      <c r="I1018" s="189"/>
      <c r="J1018" s="190"/>
      <c r="K1018" s="191"/>
      <c r="L1018" s="174" t="str">
        <f t="shared" si="33"/>
        <v>T</v>
      </c>
    </row>
    <row r="1019" spans="1:12" hidden="1" x14ac:dyDescent="0.2">
      <c r="A1019" s="172" t="str">
        <f t="shared" si="32"/>
        <v/>
      </c>
      <c r="B1019" s="186"/>
      <c r="C1019" s="187"/>
      <c r="D1019" s="187"/>
      <c r="E1019" s="187"/>
      <c r="F1019" s="187"/>
      <c r="G1019" s="188"/>
      <c r="H1019" s="189"/>
      <c r="I1019" s="189"/>
      <c r="J1019" s="190"/>
      <c r="K1019" s="191"/>
      <c r="L1019" s="174" t="str">
        <f t="shared" si="33"/>
        <v>T</v>
      </c>
    </row>
    <row r="1020" spans="1:12" hidden="1" x14ac:dyDescent="0.2">
      <c r="A1020" s="172" t="str">
        <f t="shared" si="32"/>
        <v/>
      </c>
      <c r="B1020" s="186"/>
      <c r="C1020" s="187"/>
      <c r="D1020" s="187"/>
      <c r="E1020" s="187"/>
      <c r="F1020" s="187"/>
      <c r="G1020" s="188"/>
      <c r="H1020" s="189"/>
      <c r="I1020" s="189"/>
      <c r="J1020" s="190"/>
      <c r="K1020" s="191"/>
      <c r="L1020" s="174" t="str">
        <f t="shared" si="33"/>
        <v>T</v>
      </c>
    </row>
    <row r="1021" spans="1:12" hidden="1" x14ac:dyDescent="0.2">
      <c r="A1021" s="172" t="str">
        <f t="shared" si="32"/>
        <v/>
      </c>
      <c r="B1021" s="186"/>
      <c r="C1021" s="187"/>
      <c r="D1021" s="187"/>
      <c r="E1021" s="187"/>
      <c r="F1021" s="187"/>
      <c r="G1021" s="188"/>
      <c r="H1021" s="189"/>
      <c r="I1021" s="189"/>
      <c r="J1021" s="190"/>
      <c r="K1021" s="191"/>
      <c r="L1021" s="174" t="str">
        <f t="shared" si="33"/>
        <v>T</v>
      </c>
    </row>
    <row r="1022" spans="1:12" hidden="1" x14ac:dyDescent="0.2">
      <c r="A1022" s="172" t="str">
        <f t="shared" si="32"/>
        <v/>
      </c>
      <c r="B1022" s="186"/>
      <c r="C1022" s="187"/>
      <c r="D1022" s="187"/>
      <c r="E1022" s="187"/>
      <c r="F1022" s="187"/>
      <c r="G1022" s="188"/>
      <c r="H1022" s="189"/>
      <c r="I1022" s="189"/>
      <c r="J1022" s="190"/>
      <c r="K1022" s="191"/>
      <c r="L1022" s="174" t="str">
        <f t="shared" si="33"/>
        <v>T</v>
      </c>
    </row>
    <row r="1023" spans="1:12" hidden="1" x14ac:dyDescent="0.2">
      <c r="A1023" s="172" t="str">
        <f t="shared" si="32"/>
        <v/>
      </c>
      <c r="B1023" s="186"/>
      <c r="C1023" s="187"/>
      <c r="D1023" s="187"/>
      <c r="E1023" s="187"/>
      <c r="F1023" s="187"/>
      <c r="G1023" s="188"/>
      <c r="H1023" s="189"/>
      <c r="I1023" s="189"/>
      <c r="J1023" s="190"/>
      <c r="K1023" s="191"/>
      <c r="L1023" s="174" t="str">
        <f t="shared" si="33"/>
        <v>T</v>
      </c>
    </row>
    <row r="1024" spans="1:12" hidden="1" x14ac:dyDescent="0.2">
      <c r="A1024" s="172" t="str">
        <f t="shared" si="32"/>
        <v/>
      </c>
      <c r="B1024" s="186"/>
      <c r="C1024" s="187"/>
      <c r="D1024" s="187"/>
      <c r="E1024" s="187"/>
      <c r="F1024" s="187"/>
      <c r="G1024" s="188"/>
      <c r="H1024" s="189"/>
      <c r="I1024" s="189"/>
      <c r="J1024" s="190"/>
      <c r="K1024" s="191"/>
      <c r="L1024" s="174" t="str">
        <f t="shared" si="33"/>
        <v>T</v>
      </c>
    </row>
    <row r="1025" spans="1:12" hidden="1" x14ac:dyDescent="0.2">
      <c r="A1025" s="172" t="str">
        <f t="shared" si="32"/>
        <v/>
      </c>
      <c r="B1025" s="186"/>
      <c r="C1025" s="187"/>
      <c r="D1025" s="187"/>
      <c r="E1025" s="187"/>
      <c r="F1025" s="187"/>
      <c r="G1025" s="188"/>
      <c r="H1025" s="189"/>
      <c r="I1025" s="189"/>
      <c r="J1025" s="190"/>
      <c r="K1025" s="191"/>
      <c r="L1025" s="174" t="str">
        <f t="shared" si="33"/>
        <v>T</v>
      </c>
    </row>
    <row r="1026" spans="1:12" hidden="1" x14ac:dyDescent="0.2">
      <c r="A1026" s="172" t="str">
        <f t="shared" si="32"/>
        <v/>
      </c>
      <c r="B1026" s="186"/>
      <c r="C1026" s="187"/>
      <c r="D1026" s="187"/>
      <c r="E1026" s="187"/>
      <c r="F1026" s="187"/>
      <c r="G1026" s="188"/>
      <c r="H1026" s="189"/>
      <c r="I1026" s="189"/>
      <c r="J1026" s="190"/>
      <c r="K1026" s="191"/>
      <c r="L1026" s="174" t="str">
        <f t="shared" si="33"/>
        <v>T</v>
      </c>
    </row>
    <row r="1027" spans="1:12" hidden="1" x14ac:dyDescent="0.2">
      <c r="A1027" s="172" t="str">
        <f t="shared" si="32"/>
        <v/>
      </c>
      <c r="B1027" s="186"/>
      <c r="C1027" s="187"/>
      <c r="D1027" s="187"/>
      <c r="E1027" s="187"/>
      <c r="F1027" s="187"/>
      <c r="G1027" s="188"/>
      <c r="H1027" s="189"/>
      <c r="I1027" s="189"/>
      <c r="J1027" s="190"/>
      <c r="K1027" s="191"/>
      <c r="L1027" s="174" t="str">
        <f t="shared" si="33"/>
        <v>T</v>
      </c>
    </row>
    <row r="1028" spans="1:12" hidden="1" x14ac:dyDescent="0.2">
      <c r="A1028" s="172" t="str">
        <f t="shared" si="32"/>
        <v/>
      </c>
      <c r="B1028" s="186"/>
      <c r="C1028" s="187"/>
      <c r="D1028" s="187"/>
      <c r="E1028" s="187"/>
      <c r="F1028" s="187"/>
      <c r="G1028" s="188"/>
      <c r="H1028" s="189"/>
      <c r="I1028" s="189"/>
      <c r="J1028" s="190"/>
      <c r="K1028" s="191"/>
      <c r="L1028" s="174" t="str">
        <f t="shared" si="33"/>
        <v>T</v>
      </c>
    </row>
    <row r="1029" spans="1:12" hidden="1" x14ac:dyDescent="0.2">
      <c r="A1029" s="172" t="str">
        <f t="shared" si="32"/>
        <v/>
      </c>
      <c r="B1029" s="186"/>
      <c r="C1029" s="187"/>
      <c r="D1029" s="187"/>
      <c r="E1029" s="187"/>
      <c r="F1029" s="187"/>
      <c r="G1029" s="188"/>
      <c r="H1029" s="189"/>
      <c r="I1029" s="189"/>
      <c r="J1029" s="190"/>
      <c r="K1029" s="191"/>
      <c r="L1029" s="174" t="str">
        <f t="shared" si="33"/>
        <v>T</v>
      </c>
    </row>
    <row r="1030" spans="1:12" hidden="1" x14ac:dyDescent="0.2">
      <c r="A1030" s="172" t="str">
        <f t="shared" si="32"/>
        <v/>
      </c>
      <c r="B1030" s="186"/>
      <c r="C1030" s="187"/>
      <c r="D1030" s="187"/>
      <c r="E1030" s="187"/>
      <c r="F1030" s="187"/>
      <c r="G1030" s="188"/>
      <c r="H1030" s="189"/>
      <c r="I1030" s="189"/>
      <c r="J1030" s="190"/>
      <c r="K1030" s="191"/>
      <c r="L1030" s="174" t="str">
        <f t="shared" si="33"/>
        <v>T</v>
      </c>
    </row>
    <row r="1031" spans="1:12" hidden="1" x14ac:dyDescent="0.2">
      <c r="A1031" s="172" t="str">
        <f t="shared" si="32"/>
        <v/>
      </c>
      <c r="B1031" s="186"/>
      <c r="C1031" s="187"/>
      <c r="D1031" s="187"/>
      <c r="E1031" s="187"/>
      <c r="F1031" s="187"/>
      <c r="G1031" s="188"/>
      <c r="H1031" s="189"/>
      <c r="I1031" s="189"/>
      <c r="J1031" s="190"/>
      <c r="K1031" s="191"/>
      <c r="L1031" s="174" t="str">
        <f t="shared" si="33"/>
        <v>T</v>
      </c>
    </row>
    <row r="1032" spans="1:12" hidden="1" x14ac:dyDescent="0.2">
      <c r="A1032" s="172" t="str">
        <f t="shared" si="32"/>
        <v/>
      </c>
      <c r="B1032" s="186"/>
      <c r="C1032" s="187"/>
      <c r="D1032" s="187"/>
      <c r="E1032" s="187"/>
      <c r="F1032" s="187"/>
      <c r="G1032" s="188"/>
      <c r="H1032" s="189"/>
      <c r="I1032" s="189"/>
      <c r="J1032" s="190"/>
      <c r="K1032" s="191"/>
      <c r="L1032" s="174" t="str">
        <f t="shared" si="33"/>
        <v>T</v>
      </c>
    </row>
    <row r="1033" spans="1:12" hidden="1" x14ac:dyDescent="0.2">
      <c r="A1033" s="172" t="str">
        <f t="shared" si="32"/>
        <v/>
      </c>
      <c r="B1033" s="186"/>
      <c r="C1033" s="187"/>
      <c r="D1033" s="187"/>
      <c r="E1033" s="187"/>
      <c r="F1033" s="187"/>
      <c r="G1033" s="188"/>
      <c r="H1033" s="189"/>
      <c r="I1033" s="189"/>
      <c r="J1033" s="190"/>
      <c r="K1033" s="191"/>
      <c r="L1033" s="174" t="str">
        <f t="shared" si="33"/>
        <v>T</v>
      </c>
    </row>
    <row r="1034" spans="1:12" hidden="1" x14ac:dyDescent="0.2">
      <c r="A1034" s="172" t="str">
        <f t="shared" si="32"/>
        <v/>
      </c>
      <c r="B1034" s="186"/>
      <c r="C1034" s="187"/>
      <c r="D1034" s="187"/>
      <c r="E1034" s="187"/>
      <c r="F1034" s="187"/>
      <c r="G1034" s="188"/>
      <c r="H1034" s="189"/>
      <c r="I1034" s="189"/>
      <c r="J1034" s="190"/>
      <c r="K1034" s="191"/>
      <c r="L1034" s="174" t="str">
        <f t="shared" si="33"/>
        <v>T</v>
      </c>
    </row>
    <row r="1035" spans="1:12" hidden="1" x14ac:dyDescent="0.2">
      <c r="A1035" s="172" t="str">
        <f t="shared" si="32"/>
        <v/>
      </c>
      <c r="B1035" s="186"/>
      <c r="C1035" s="187"/>
      <c r="D1035" s="187"/>
      <c r="E1035" s="187"/>
      <c r="F1035" s="187"/>
      <c r="G1035" s="188"/>
      <c r="H1035" s="189"/>
      <c r="I1035" s="189"/>
      <c r="J1035" s="190"/>
      <c r="K1035" s="191"/>
      <c r="L1035" s="174" t="str">
        <f t="shared" si="33"/>
        <v>T</v>
      </c>
    </row>
    <row r="1036" spans="1:12" hidden="1" x14ac:dyDescent="0.2">
      <c r="A1036" s="172" t="str">
        <f t="shared" si="32"/>
        <v/>
      </c>
      <c r="B1036" s="186"/>
      <c r="C1036" s="187"/>
      <c r="D1036" s="187"/>
      <c r="E1036" s="187"/>
      <c r="F1036" s="187"/>
      <c r="G1036" s="188"/>
      <c r="H1036" s="189"/>
      <c r="I1036" s="189"/>
      <c r="J1036" s="190"/>
      <c r="K1036" s="191"/>
      <c r="L1036" s="174" t="str">
        <f t="shared" si="33"/>
        <v>T</v>
      </c>
    </row>
    <row r="1037" spans="1:12" hidden="1" x14ac:dyDescent="0.2">
      <c r="A1037" s="172" t="str">
        <f t="shared" si="32"/>
        <v/>
      </c>
      <c r="B1037" s="186"/>
      <c r="C1037" s="187"/>
      <c r="D1037" s="187"/>
      <c r="E1037" s="187"/>
      <c r="F1037" s="187"/>
      <c r="G1037" s="188"/>
      <c r="H1037" s="189"/>
      <c r="I1037" s="189"/>
      <c r="J1037" s="190"/>
      <c r="K1037" s="191"/>
      <c r="L1037" s="174" t="str">
        <f t="shared" si="33"/>
        <v>T</v>
      </c>
    </row>
    <row r="1038" spans="1:12" hidden="1" x14ac:dyDescent="0.2">
      <c r="A1038" s="172" t="str">
        <f t="shared" si="32"/>
        <v/>
      </c>
      <c r="B1038" s="186"/>
      <c r="C1038" s="187"/>
      <c r="D1038" s="187"/>
      <c r="E1038" s="187"/>
      <c r="F1038" s="187"/>
      <c r="G1038" s="188"/>
      <c r="H1038" s="189"/>
      <c r="I1038" s="189"/>
      <c r="J1038" s="190"/>
      <c r="K1038" s="191"/>
      <c r="L1038" s="174" t="str">
        <f t="shared" si="33"/>
        <v>T</v>
      </c>
    </row>
    <row r="1039" spans="1:12" hidden="1" x14ac:dyDescent="0.2">
      <c r="A1039" s="172" t="str">
        <f t="shared" si="32"/>
        <v/>
      </c>
      <c r="B1039" s="186"/>
      <c r="C1039" s="187"/>
      <c r="D1039" s="187"/>
      <c r="E1039" s="187"/>
      <c r="F1039" s="187"/>
      <c r="G1039" s="188"/>
      <c r="H1039" s="189"/>
      <c r="I1039" s="189"/>
      <c r="J1039" s="190"/>
      <c r="K1039" s="191"/>
      <c r="L1039" s="174" t="str">
        <f t="shared" si="33"/>
        <v>T</v>
      </c>
    </row>
    <row r="1040" spans="1:12" hidden="1" x14ac:dyDescent="0.2">
      <c r="A1040" s="172" t="str">
        <f t="shared" si="32"/>
        <v/>
      </c>
      <c r="B1040" s="186"/>
      <c r="C1040" s="187"/>
      <c r="D1040" s="187"/>
      <c r="E1040" s="187"/>
      <c r="F1040" s="187"/>
      <c r="G1040" s="188"/>
      <c r="H1040" s="189"/>
      <c r="I1040" s="189"/>
      <c r="J1040" s="190"/>
      <c r="K1040" s="191"/>
      <c r="L1040" s="174" t="str">
        <f t="shared" si="33"/>
        <v>T</v>
      </c>
    </row>
    <row r="1041" spans="1:12" hidden="1" x14ac:dyDescent="0.2">
      <c r="A1041" s="172" t="str">
        <f t="shared" si="32"/>
        <v/>
      </c>
      <c r="B1041" s="186"/>
      <c r="C1041" s="187"/>
      <c r="D1041" s="187"/>
      <c r="E1041" s="187"/>
      <c r="F1041" s="187"/>
      <c r="G1041" s="188"/>
      <c r="H1041" s="189"/>
      <c r="I1041" s="189"/>
      <c r="J1041" s="190"/>
      <c r="K1041" s="191"/>
      <c r="L1041" s="174" t="str">
        <f t="shared" si="33"/>
        <v>T</v>
      </c>
    </row>
    <row r="1042" spans="1:12" hidden="1" x14ac:dyDescent="0.2">
      <c r="A1042" s="172" t="str">
        <f t="shared" si="32"/>
        <v/>
      </c>
      <c r="B1042" s="186"/>
      <c r="C1042" s="187"/>
      <c r="D1042" s="187"/>
      <c r="E1042" s="187"/>
      <c r="F1042" s="187"/>
      <c r="G1042" s="188"/>
      <c r="H1042" s="189"/>
      <c r="I1042" s="189"/>
      <c r="J1042" s="190"/>
      <c r="K1042" s="191"/>
      <c r="L1042" s="174" t="str">
        <f t="shared" si="33"/>
        <v>T</v>
      </c>
    </row>
    <row r="1043" spans="1:12" hidden="1" x14ac:dyDescent="0.2">
      <c r="A1043" s="172" t="str">
        <f t="shared" si="32"/>
        <v/>
      </c>
      <c r="B1043" s="186"/>
      <c r="C1043" s="187"/>
      <c r="D1043" s="187"/>
      <c r="E1043" s="187"/>
      <c r="F1043" s="187"/>
      <c r="G1043" s="188"/>
      <c r="H1043" s="189"/>
      <c r="I1043" s="189"/>
      <c r="J1043" s="190"/>
      <c r="K1043" s="191"/>
      <c r="L1043" s="174" t="str">
        <f t="shared" si="33"/>
        <v>T</v>
      </c>
    </row>
    <row r="1044" spans="1:12" hidden="1" x14ac:dyDescent="0.2">
      <c r="A1044" s="172" t="str">
        <f t="shared" si="32"/>
        <v/>
      </c>
      <c r="B1044" s="186"/>
      <c r="C1044" s="187"/>
      <c r="D1044" s="187"/>
      <c r="E1044" s="187"/>
      <c r="F1044" s="187"/>
      <c r="G1044" s="188"/>
      <c r="H1044" s="189"/>
      <c r="I1044" s="189"/>
      <c r="J1044" s="190"/>
      <c r="K1044" s="191"/>
      <c r="L1044" s="174" t="str">
        <f t="shared" si="33"/>
        <v>T</v>
      </c>
    </row>
    <row r="1045" spans="1:12" hidden="1" x14ac:dyDescent="0.2">
      <c r="A1045" s="172" t="str">
        <f t="shared" si="32"/>
        <v/>
      </c>
      <c r="B1045" s="186"/>
      <c r="C1045" s="187"/>
      <c r="D1045" s="187"/>
      <c r="E1045" s="187"/>
      <c r="F1045" s="187"/>
      <c r="G1045" s="188"/>
      <c r="H1045" s="189"/>
      <c r="I1045" s="189"/>
      <c r="J1045" s="190"/>
      <c r="K1045" s="191"/>
      <c r="L1045" s="174" t="str">
        <f t="shared" si="33"/>
        <v>T</v>
      </c>
    </row>
    <row r="1046" spans="1:12" hidden="1" x14ac:dyDescent="0.2">
      <c r="A1046" s="172" t="str">
        <f t="shared" si="32"/>
        <v/>
      </c>
      <c r="B1046" s="186"/>
      <c r="C1046" s="187"/>
      <c r="D1046" s="187"/>
      <c r="E1046" s="187"/>
      <c r="F1046" s="187"/>
      <c r="G1046" s="188"/>
      <c r="H1046" s="189"/>
      <c r="I1046" s="189"/>
      <c r="J1046" s="190"/>
      <c r="K1046" s="191"/>
      <c r="L1046" s="174" t="str">
        <f t="shared" si="33"/>
        <v>T</v>
      </c>
    </row>
    <row r="1047" spans="1:12" hidden="1" x14ac:dyDescent="0.2">
      <c r="A1047" s="172" t="str">
        <f t="shared" si="32"/>
        <v/>
      </c>
      <c r="B1047" s="186"/>
      <c r="C1047" s="187"/>
      <c r="D1047" s="187"/>
      <c r="E1047" s="187"/>
      <c r="F1047" s="187"/>
      <c r="G1047" s="188"/>
      <c r="H1047" s="189"/>
      <c r="I1047" s="189"/>
      <c r="J1047" s="190"/>
      <c r="K1047" s="191"/>
      <c r="L1047" s="174" t="str">
        <f t="shared" si="33"/>
        <v>T</v>
      </c>
    </row>
    <row r="1048" spans="1:12" hidden="1" x14ac:dyDescent="0.2">
      <c r="A1048" s="172" t="str">
        <f t="shared" si="32"/>
        <v/>
      </c>
      <c r="B1048" s="186"/>
      <c r="C1048" s="187"/>
      <c r="D1048" s="187"/>
      <c r="E1048" s="187"/>
      <c r="F1048" s="187"/>
      <c r="G1048" s="188"/>
      <c r="H1048" s="189"/>
      <c r="I1048" s="189"/>
      <c r="J1048" s="190"/>
      <c r="K1048" s="191"/>
      <c r="L1048" s="174" t="str">
        <f t="shared" si="33"/>
        <v>T</v>
      </c>
    </row>
    <row r="1049" spans="1:12" hidden="1" x14ac:dyDescent="0.2">
      <c r="A1049" s="172" t="str">
        <f t="shared" si="32"/>
        <v/>
      </c>
      <c r="B1049" s="186"/>
      <c r="C1049" s="187"/>
      <c r="D1049" s="187"/>
      <c r="E1049" s="187"/>
      <c r="F1049" s="187"/>
      <c r="G1049" s="188"/>
      <c r="H1049" s="189"/>
      <c r="I1049" s="189"/>
      <c r="J1049" s="190"/>
      <c r="K1049" s="191"/>
      <c r="L1049" s="174" t="str">
        <f t="shared" si="33"/>
        <v>T</v>
      </c>
    </row>
    <row r="1050" spans="1:12" hidden="1" x14ac:dyDescent="0.2">
      <c r="A1050" s="172" t="str">
        <f t="shared" si="32"/>
        <v/>
      </c>
      <c r="B1050" s="186"/>
      <c r="C1050" s="187"/>
      <c r="D1050" s="187"/>
      <c r="E1050" s="187"/>
      <c r="F1050" s="187"/>
      <c r="G1050" s="188"/>
      <c r="H1050" s="189"/>
      <c r="I1050" s="189"/>
      <c r="J1050" s="190"/>
      <c r="K1050" s="191"/>
      <c r="L1050" s="174" t="str">
        <f t="shared" si="33"/>
        <v>T</v>
      </c>
    </row>
    <row r="1051" spans="1:12" hidden="1" x14ac:dyDescent="0.2">
      <c r="A1051" s="172" t="str">
        <f t="shared" si="32"/>
        <v/>
      </c>
      <c r="B1051" s="186"/>
      <c r="C1051" s="187"/>
      <c r="D1051" s="187"/>
      <c r="E1051" s="187"/>
      <c r="F1051" s="187"/>
      <c r="G1051" s="188"/>
      <c r="H1051" s="189"/>
      <c r="I1051" s="189"/>
      <c r="J1051" s="190"/>
      <c r="K1051" s="191"/>
      <c r="L1051" s="174" t="str">
        <f t="shared" si="33"/>
        <v>T</v>
      </c>
    </row>
    <row r="1052" spans="1:12" hidden="1" x14ac:dyDescent="0.2">
      <c r="A1052" s="172" t="str">
        <f t="shared" si="32"/>
        <v/>
      </c>
      <c r="B1052" s="186"/>
      <c r="C1052" s="187"/>
      <c r="D1052" s="187"/>
      <c r="E1052" s="187"/>
      <c r="F1052" s="187"/>
      <c r="G1052" s="188"/>
      <c r="H1052" s="189"/>
      <c r="I1052" s="189"/>
      <c r="J1052" s="190"/>
      <c r="K1052" s="191"/>
      <c r="L1052" s="174" t="str">
        <f t="shared" si="33"/>
        <v>T</v>
      </c>
    </row>
    <row r="1053" spans="1:12" hidden="1" x14ac:dyDescent="0.2">
      <c r="A1053" s="172" t="str">
        <f t="shared" ref="A1053:A1116" si="34">IF(B1053&lt;&gt;0,"F","")</f>
        <v/>
      </c>
      <c r="B1053" s="186"/>
      <c r="C1053" s="187"/>
      <c r="D1053" s="187"/>
      <c r="E1053" s="187"/>
      <c r="F1053" s="187"/>
      <c r="G1053" s="188"/>
      <c r="H1053" s="189"/>
      <c r="I1053" s="189"/>
      <c r="J1053" s="190"/>
      <c r="K1053" s="191"/>
      <c r="L1053" s="174" t="str">
        <f t="shared" ref="L1053:L1116" si="35">IF(I1053=0,"T","I")</f>
        <v>T</v>
      </c>
    </row>
    <row r="1054" spans="1:12" hidden="1" x14ac:dyDescent="0.2">
      <c r="A1054" s="172" t="str">
        <f t="shared" si="34"/>
        <v/>
      </c>
      <c r="B1054" s="186"/>
      <c r="C1054" s="187"/>
      <c r="D1054" s="187"/>
      <c r="E1054" s="187"/>
      <c r="F1054" s="187"/>
      <c r="G1054" s="188"/>
      <c r="H1054" s="189"/>
      <c r="I1054" s="189"/>
      <c r="J1054" s="190"/>
      <c r="K1054" s="191"/>
      <c r="L1054" s="174" t="str">
        <f t="shared" si="35"/>
        <v>T</v>
      </c>
    </row>
    <row r="1055" spans="1:12" hidden="1" x14ac:dyDescent="0.2">
      <c r="A1055" s="172" t="str">
        <f t="shared" si="34"/>
        <v/>
      </c>
      <c r="B1055" s="186"/>
      <c r="C1055" s="187"/>
      <c r="D1055" s="187"/>
      <c r="E1055" s="187"/>
      <c r="F1055" s="187"/>
      <c r="G1055" s="188"/>
      <c r="H1055" s="189"/>
      <c r="I1055" s="189"/>
      <c r="J1055" s="190"/>
      <c r="K1055" s="191"/>
      <c r="L1055" s="174" t="str">
        <f t="shared" si="35"/>
        <v>T</v>
      </c>
    </row>
    <row r="1056" spans="1:12" hidden="1" x14ac:dyDescent="0.2">
      <c r="A1056" s="172" t="str">
        <f t="shared" si="34"/>
        <v/>
      </c>
      <c r="B1056" s="186"/>
      <c r="C1056" s="187"/>
      <c r="D1056" s="187"/>
      <c r="E1056" s="187"/>
      <c r="F1056" s="187"/>
      <c r="G1056" s="188"/>
      <c r="H1056" s="189"/>
      <c r="I1056" s="189"/>
      <c r="J1056" s="190"/>
      <c r="K1056" s="191"/>
      <c r="L1056" s="174" t="str">
        <f t="shared" si="35"/>
        <v>T</v>
      </c>
    </row>
    <row r="1057" spans="1:12" hidden="1" x14ac:dyDescent="0.2">
      <c r="A1057" s="172" t="str">
        <f t="shared" si="34"/>
        <v/>
      </c>
      <c r="B1057" s="186"/>
      <c r="C1057" s="187"/>
      <c r="D1057" s="187"/>
      <c r="E1057" s="187"/>
      <c r="F1057" s="187"/>
      <c r="G1057" s="188"/>
      <c r="H1057" s="189"/>
      <c r="I1057" s="189"/>
      <c r="J1057" s="190"/>
      <c r="K1057" s="191"/>
      <c r="L1057" s="174" t="str">
        <f t="shared" si="35"/>
        <v>T</v>
      </c>
    </row>
    <row r="1058" spans="1:12" hidden="1" x14ac:dyDescent="0.2">
      <c r="A1058" s="172" t="str">
        <f t="shared" si="34"/>
        <v/>
      </c>
      <c r="B1058" s="186"/>
      <c r="C1058" s="187"/>
      <c r="D1058" s="187"/>
      <c r="E1058" s="187"/>
      <c r="F1058" s="187"/>
      <c r="G1058" s="188"/>
      <c r="H1058" s="189"/>
      <c r="I1058" s="189"/>
      <c r="J1058" s="190"/>
      <c r="K1058" s="191"/>
      <c r="L1058" s="174" t="str">
        <f t="shared" si="35"/>
        <v>T</v>
      </c>
    </row>
    <row r="1059" spans="1:12" hidden="1" x14ac:dyDescent="0.2">
      <c r="A1059" s="172" t="str">
        <f t="shared" si="34"/>
        <v/>
      </c>
      <c r="B1059" s="186"/>
      <c r="C1059" s="187"/>
      <c r="D1059" s="187"/>
      <c r="E1059" s="187"/>
      <c r="F1059" s="187"/>
      <c r="G1059" s="188"/>
      <c r="H1059" s="189"/>
      <c r="I1059" s="189"/>
      <c r="J1059" s="190"/>
      <c r="K1059" s="191"/>
      <c r="L1059" s="174" t="str">
        <f t="shared" si="35"/>
        <v>T</v>
      </c>
    </row>
    <row r="1060" spans="1:12" hidden="1" x14ac:dyDescent="0.2">
      <c r="A1060" s="172" t="str">
        <f t="shared" si="34"/>
        <v/>
      </c>
      <c r="B1060" s="186"/>
      <c r="C1060" s="187"/>
      <c r="D1060" s="187"/>
      <c r="E1060" s="187"/>
      <c r="F1060" s="187"/>
      <c r="G1060" s="188"/>
      <c r="H1060" s="189"/>
      <c r="I1060" s="189"/>
      <c r="J1060" s="190"/>
      <c r="K1060" s="191"/>
      <c r="L1060" s="174" t="str">
        <f t="shared" si="35"/>
        <v>T</v>
      </c>
    </row>
    <row r="1061" spans="1:12" hidden="1" x14ac:dyDescent="0.2">
      <c r="A1061" s="172" t="str">
        <f t="shared" si="34"/>
        <v/>
      </c>
      <c r="B1061" s="186"/>
      <c r="C1061" s="187"/>
      <c r="D1061" s="187"/>
      <c r="E1061" s="187"/>
      <c r="F1061" s="187"/>
      <c r="G1061" s="188"/>
      <c r="H1061" s="189"/>
      <c r="I1061" s="189"/>
      <c r="J1061" s="190"/>
      <c r="K1061" s="191"/>
      <c r="L1061" s="174" t="str">
        <f t="shared" si="35"/>
        <v>T</v>
      </c>
    </row>
    <row r="1062" spans="1:12" hidden="1" x14ac:dyDescent="0.2">
      <c r="A1062" s="172" t="str">
        <f t="shared" si="34"/>
        <v/>
      </c>
      <c r="B1062" s="186"/>
      <c r="C1062" s="187"/>
      <c r="D1062" s="187"/>
      <c r="E1062" s="187"/>
      <c r="F1062" s="187"/>
      <c r="G1062" s="188"/>
      <c r="H1062" s="189"/>
      <c r="I1062" s="189"/>
      <c r="J1062" s="190"/>
      <c r="K1062" s="191"/>
      <c r="L1062" s="174" t="str">
        <f t="shared" si="35"/>
        <v>T</v>
      </c>
    </row>
    <row r="1063" spans="1:12" hidden="1" x14ac:dyDescent="0.2">
      <c r="A1063" s="172" t="str">
        <f t="shared" si="34"/>
        <v/>
      </c>
      <c r="B1063" s="186"/>
      <c r="C1063" s="187"/>
      <c r="D1063" s="187"/>
      <c r="E1063" s="187"/>
      <c r="F1063" s="187"/>
      <c r="G1063" s="188"/>
      <c r="H1063" s="189"/>
      <c r="I1063" s="189"/>
      <c r="J1063" s="190"/>
      <c r="K1063" s="191"/>
      <c r="L1063" s="174" t="str">
        <f t="shared" si="35"/>
        <v>T</v>
      </c>
    </row>
    <row r="1064" spans="1:12" hidden="1" x14ac:dyDescent="0.2">
      <c r="A1064" s="172" t="str">
        <f t="shared" si="34"/>
        <v/>
      </c>
      <c r="B1064" s="186"/>
      <c r="C1064" s="187"/>
      <c r="D1064" s="187"/>
      <c r="E1064" s="187"/>
      <c r="F1064" s="187"/>
      <c r="G1064" s="188"/>
      <c r="H1064" s="189"/>
      <c r="I1064" s="189"/>
      <c r="J1064" s="190"/>
      <c r="K1064" s="191"/>
      <c r="L1064" s="174" t="str">
        <f t="shared" si="35"/>
        <v>T</v>
      </c>
    </row>
    <row r="1065" spans="1:12" hidden="1" x14ac:dyDescent="0.2">
      <c r="A1065" s="172" t="str">
        <f t="shared" si="34"/>
        <v/>
      </c>
      <c r="B1065" s="186"/>
      <c r="C1065" s="187"/>
      <c r="D1065" s="187"/>
      <c r="E1065" s="187"/>
      <c r="F1065" s="187"/>
      <c r="G1065" s="188"/>
      <c r="H1065" s="189"/>
      <c r="I1065" s="189"/>
      <c r="J1065" s="190"/>
      <c r="K1065" s="191"/>
      <c r="L1065" s="174" t="str">
        <f t="shared" si="35"/>
        <v>T</v>
      </c>
    </row>
    <row r="1066" spans="1:12" hidden="1" x14ac:dyDescent="0.2">
      <c r="A1066" s="172" t="str">
        <f t="shared" si="34"/>
        <v/>
      </c>
      <c r="B1066" s="186"/>
      <c r="C1066" s="187"/>
      <c r="D1066" s="187"/>
      <c r="E1066" s="187"/>
      <c r="F1066" s="187"/>
      <c r="G1066" s="188"/>
      <c r="H1066" s="189"/>
      <c r="I1066" s="189"/>
      <c r="J1066" s="190"/>
      <c r="K1066" s="191"/>
      <c r="L1066" s="174" t="str">
        <f t="shared" si="35"/>
        <v>T</v>
      </c>
    </row>
    <row r="1067" spans="1:12" hidden="1" x14ac:dyDescent="0.2">
      <c r="A1067" s="172" t="str">
        <f t="shared" si="34"/>
        <v/>
      </c>
      <c r="B1067" s="186"/>
      <c r="C1067" s="187"/>
      <c r="D1067" s="187"/>
      <c r="E1067" s="187"/>
      <c r="F1067" s="187"/>
      <c r="G1067" s="188"/>
      <c r="H1067" s="189"/>
      <c r="I1067" s="189"/>
      <c r="J1067" s="190"/>
      <c r="K1067" s="191"/>
      <c r="L1067" s="174" t="str">
        <f t="shared" si="35"/>
        <v>T</v>
      </c>
    </row>
    <row r="1068" spans="1:12" hidden="1" x14ac:dyDescent="0.2">
      <c r="A1068" s="172" t="str">
        <f t="shared" si="34"/>
        <v/>
      </c>
      <c r="B1068" s="186"/>
      <c r="C1068" s="187"/>
      <c r="D1068" s="187"/>
      <c r="E1068" s="187"/>
      <c r="F1068" s="187"/>
      <c r="G1068" s="188"/>
      <c r="H1068" s="189"/>
      <c r="I1068" s="189"/>
      <c r="J1068" s="190"/>
      <c r="K1068" s="191"/>
      <c r="L1068" s="174" t="str">
        <f t="shared" si="35"/>
        <v>T</v>
      </c>
    </row>
    <row r="1069" spans="1:12" hidden="1" x14ac:dyDescent="0.2">
      <c r="A1069" s="172" t="str">
        <f t="shared" si="34"/>
        <v/>
      </c>
      <c r="B1069" s="186"/>
      <c r="C1069" s="187"/>
      <c r="D1069" s="187"/>
      <c r="E1069" s="187"/>
      <c r="F1069" s="187"/>
      <c r="G1069" s="188"/>
      <c r="H1069" s="189"/>
      <c r="I1069" s="189"/>
      <c r="J1069" s="190"/>
      <c r="K1069" s="191"/>
      <c r="L1069" s="174" t="str">
        <f t="shared" si="35"/>
        <v>T</v>
      </c>
    </row>
    <row r="1070" spans="1:12" hidden="1" x14ac:dyDescent="0.2">
      <c r="A1070" s="172" t="str">
        <f t="shared" si="34"/>
        <v/>
      </c>
      <c r="B1070" s="186"/>
      <c r="C1070" s="187"/>
      <c r="D1070" s="187"/>
      <c r="E1070" s="187"/>
      <c r="F1070" s="187"/>
      <c r="G1070" s="188"/>
      <c r="H1070" s="189"/>
      <c r="I1070" s="189"/>
      <c r="J1070" s="190"/>
      <c r="K1070" s="191"/>
      <c r="L1070" s="174" t="str">
        <f t="shared" si="35"/>
        <v>T</v>
      </c>
    </row>
    <row r="1071" spans="1:12" hidden="1" x14ac:dyDescent="0.2">
      <c r="A1071" s="172" t="str">
        <f t="shared" si="34"/>
        <v/>
      </c>
      <c r="B1071" s="186"/>
      <c r="C1071" s="187"/>
      <c r="D1071" s="187"/>
      <c r="E1071" s="187"/>
      <c r="F1071" s="187"/>
      <c r="G1071" s="188"/>
      <c r="H1071" s="189"/>
      <c r="I1071" s="189"/>
      <c r="J1071" s="190"/>
      <c r="K1071" s="191"/>
      <c r="L1071" s="174" t="str">
        <f t="shared" si="35"/>
        <v>T</v>
      </c>
    </row>
    <row r="1072" spans="1:12" hidden="1" x14ac:dyDescent="0.2">
      <c r="A1072" s="172" t="str">
        <f t="shared" si="34"/>
        <v/>
      </c>
      <c r="B1072" s="186"/>
      <c r="C1072" s="187"/>
      <c r="D1072" s="187"/>
      <c r="E1072" s="187"/>
      <c r="F1072" s="187"/>
      <c r="G1072" s="188"/>
      <c r="H1072" s="189"/>
      <c r="I1072" s="189"/>
      <c r="J1072" s="190"/>
      <c r="K1072" s="191"/>
      <c r="L1072" s="174" t="str">
        <f t="shared" si="35"/>
        <v>T</v>
      </c>
    </row>
    <row r="1073" spans="1:12" hidden="1" x14ac:dyDescent="0.2">
      <c r="A1073" s="172" t="str">
        <f t="shared" si="34"/>
        <v/>
      </c>
      <c r="B1073" s="186"/>
      <c r="C1073" s="187"/>
      <c r="D1073" s="187"/>
      <c r="E1073" s="187"/>
      <c r="F1073" s="187"/>
      <c r="G1073" s="188"/>
      <c r="H1073" s="189"/>
      <c r="I1073" s="189"/>
      <c r="J1073" s="190"/>
      <c r="K1073" s="191"/>
      <c r="L1073" s="174" t="str">
        <f t="shared" si="35"/>
        <v>T</v>
      </c>
    </row>
    <row r="1074" spans="1:12" hidden="1" x14ac:dyDescent="0.2">
      <c r="A1074" s="172" t="str">
        <f t="shared" si="34"/>
        <v/>
      </c>
      <c r="B1074" s="186"/>
      <c r="C1074" s="187"/>
      <c r="D1074" s="187"/>
      <c r="E1074" s="187"/>
      <c r="F1074" s="187"/>
      <c r="G1074" s="188"/>
      <c r="H1074" s="189"/>
      <c r="I1074" s="189"/>
      <c r="J1074" s="190"/>
      <c r="K1074" s="191"/>
      <c r="L1074" s="174" t="str">
        <f t="shared" si="35"/>
        <v>T</v>
      </c>
    </row>
    <row r="1075" spans="1:12" hidden="1" x14ac:dyDescent="0.2">
      <c r="A1075" s="172" t="str">
        <f t="shared" si="34"/>
        <v/>
      </c>
      <c r="B1075" s="186"/>
      <c r="C1075" s="187"/>
      <c r="D1075" s="187"/>
      <c r="E1075" s="187"/>
      <c r="F1075" s="187"/>
      <c r="G1075" s="188"/>
      <c r="H1075" s="189"/>
      <c r="I1075" s="189"/>
      <c r="J1075" s="190"/>
      <c r="K1075" s="191"/>
      <c r="L1075" s="174" t="str">
        <f t="shared" si="35"/>
        <v>T</v>
      </c>
    </row>
    <row r="1076" spans="1:12" hidden="1" x14ac:dyDescent="0.2">
      <c r="A1076" s="172" t="str">
        <f t="shared" si="34"/>
        <v/>
      </c>
      <c r="B1076" s="186"/>
      <c r="C1076" s="187"/>
      <c r="D1076" s="187"/>
      <c r="E1076" s="187"/>
      <c r="F1076" s="187"/>
      <c r="G1076" s="188"/>
      <c r="H1076" s="189"/>
      <c r="I1076" s="189"/>
      <c r="J1076" s="190"/>
      <c r="K1076" s="191"/>
      <c r="L1076" s="174" t="str">
        <f t="shared" si="35"/>
        <v>T</v>
      </c>
    </row>
    <row r="1077" spans="1:12" hidden="1" x14ac:dyDescent="0.2">
      <c r="A1077" s="172" t="str">
        <f t="shared" si="34"/>
        <v/>
      </c>
      <c r="B1077" s="186"/>
      <c r="C1077" s="187"/>
      <c r="D1077" s="187"/>
      <c r="E1077" s="187"/>
      <c r="F1077" s="187"/>
      <c r="G1077" s="188"/>
      <c r="H1077" s="189"/>
      <c r="I1077" s="189"/>
      <c r="J1077" s="190"/>
      <c r="K1077" s="191"/>
      <c r="L1077" s="174" t="str">
        <f t="shared" si="35"/>
        <v>T</v>
      </c>
    </row>
    <row r="1078" spans="1:12" hidden="1" x14ac:dyDescent="0.2">
      <c r="A1078" s="172" t="str">
        <f t="shared" si="34"/>
        <v/>
      </c>
      <c r="B1078" s="186"/>
      <c r="C1078" s="187"/>
      <c r="D1078" s="187"/>
      <c r="E1078" s="187"/>
      <c r="F1078" s="187"/>
      <c r="G1078" s="188"/>
      <c r="H1078" s="189"/>
      <c r="I1078" s="189"/>
      <c r="J1078" s="190"/>
      <c r="K1078" s="191"/>
      <c r="L1078" s="174" t="str">
        <f t="shared" si="35"/>
        <v>T</v>
      </c>
    </row>
    <row r="1079" spans="1:12" hidden="1" x14ac:dyDescent="0.2">
      <c r="A1079" s="172" t="str">
        <f t="shared" si="34"/>
        <v/>
      </c>
      <c r="B1079" s="186"/>
      <c r="C1079" s="187"/>
      <c r="D1079" s="187"/>
      <c r="E1079" s="187"/>
      <c r="F1079" s="187"/>
      <c r="G1079" s="188"/>
      <c r="H1079" s="189"/>
      <c r="I1079" s="189"/>
      <c r="J1079" s="190"/>
      <c r="K1079" s="191"/>
      <c r="L1079" s="174" t="str">
        <f t="shared" si="35"/>
        <v>T</v>
      </c>
    </row>
    <row r="1080" spans="1:12" hidden="1" x14ac:dyDescent="0.2">
      <c r="A1080" s="172" t="str">
        <f t="shared" si="34"/>
        <v/>
      </c>
      <c r="B1080" s="186"/>
      <c r="C1080" s="187"/>
      <c r="D1080" s="187"/>
      <c r="E1080" s="187"/>
      <c r="F1080" s="187"/>
      <c r="G1080" s="188"/>
      <c r="H1080" s="189"/>
      <c r="I1080" s="189"/>
      <c r="J1080" s="190"/>
      <c r="K1080" s="191"/>
      <c r="L1080" s="174" t="str">
        <f t="shared" si="35"/>
        <v>T</v>
      </c>
    </row>
    <row r="1081" spans="1:12" hidden="1" x14ac:dyDescent="0.2">
      <c r="A1081" s="172" t="str">
        <f t="shared" si="34"/>
        <v/>
      </c>
      <c r="B1081" s="186"/>
      <c r="C1081" s="187"/>
      <c r="D1081" s="187"/>
      <c r="E1081" s="187"/>
      <c r="F1081" s="187"/>
      <c r="G1081" s="188"/>
      <c r="H1081" s="189"/>
      <c r="I1081" s="189"/>
      <c r="J1081" s="190"/>
      <c r="K1081" s="191"/>
      <c r="L1081" s="174" t="str">
        <f t="shared" si="35"/>
        <v>T</v>
      </c>
    </row>
    <row r="1082" spans="1:12" hidden="1" x14ac:dyDescent="0.2">
      <c r="A1082" s="172" t="str">
        <f t="shared" si="34"/>
        <v/>
      </c>
      <c r="B1082" s="186"/>
      <c r="C1082" s="187"/>
      <c r="D1082" s="187"/>
      <c r="E1082" s="187"/>
      <c r="F1082" s="187"/>
      <c r="G1082" s="188"/>
      <c r="H1082" s="189"/>
      <c r="I1082" s="189"/>
      <c r="J1082" s="190"/>
      <c r="K1082" s="191"/>
      <c r="L1082" s="174" t="str">
        <f t="shared" si="35"/>
        <v>T</v>
      </c>
    </row>
    <row r="1083" spans="1:12" hidden="1" x14ac:dyDescent="0.2">
      <c r="A1083" s="172" t="str">
        <f t="shared" si="34"/>
        <v/>
      </c>
      <c r="B1083" s="186"/>
      <c r="C1083" s="187"/>
      <c r="D1083" s="187"/>
      <c r="E1083" s="187"/>
      <c r="F1083" s="187"/>
      <c r="G1083" s="188"/>
      <c r="H1083" s="189"/>
      <c r="I1083" s="189"/>
      <c r="J1083" s="190"/>
      <c r="K1083" s="191"/>
      <c r="L1083" s="174" t="str">
        <f t="shared" si="35"/>
        <v>T</v>
      </c>
    </row>
    <row r="1084" spans="1:12" hidden="1" x14ac:dyDescent="0.2">
      <c r="A1084" s="172" t="str">
        <f t="shared" si="34"/>
        <v/>
      </c>
      <c r="B1084" s="186"/>
      <c r="C1084" s="187"/>
      <c r="D1084" s="187"/>
      <c r="E1084" s="187"/>
      <c r="F1084" s="187"/>
      <c r="G1084" s="188"/>
      <c r="H1084" s="189"/>
      <c r="I1084" s="189"/>
      <c r="J1084" s="190"/>
      <c r="K1084" s="191"/>
      <c r="L1084" s="174" t="str">
        <f t="shared" si="35"/>
        <v>T</v>
      </c>
    </row>
    <row r="1085" spans="1:12" hidden="1" x14ac:dyDescent="0.2">
      <c r="A1085" s="172" t="str">
        <f t="shared" si="34"/>
        <v/>
      </c>
      <c r="B1085" s="186"/>
      <c r="C1085" s="187"/>
      <c r="D1085" s="187"/>
      <c r="E1085" s="187"/>
      <c r="F1085" s="187"/>
      <c r="G1085" s="188"/>
      <c r="H1085" s="189"/>
      <c r="I1085" s="189"/>
      <c r="J1085" s="190"/>
      <c r="K1085" s="191"/>
      <c r="L1085" s="174" t="str">
        <f t="shared" si="35"/>
        <v>T</v>
      </c>
    </row>
    <row r="1086" spans="1:12" hidden="1" x14ac:dyDescent="0.2">
      <c r="A1086" s="172" t="str">
        <f t="shared" si="34"/>
        <v/>
      </c>
      <c r="B1086" s="186"/>
      <c r="C1086" s="187"/>
      <c r="D1086" s="187"/>
      <c r="E1086" s="187"/>
      <c r="F1086" s="187"/>
      <c r="G1086" s="188"/>
      <c r="H1086" s="189"/>
      <c r="I1086" s="189"/>
      <c r="J1086" s="190"/>
      <c r="K1086" s="191"/>
      <c r="L1086" s="174" t="str">
        <f t="shared" si="35"/>
        <v>T</v>
      </c>
    </row>
    <row r="1087" spans="1:12" hidden="1" x14ac:dyDescent="0.2">
      <c r="A1087" s="172" t="str">
        <f t="shared" si="34"/>
        <v/>
      </c>
      <c r="B1087" s="186"/>
      <c r="C1087" s="187"/>
      <c r="D1087" s="187"/>
      <c r="E1087" s="187"/>
      <c r="F1087" s="187"/>
      <c r="G1087" s="188"/>
      <c r="H1087" s="189"/>
      <c r="I1087" s="189"/>
      <c r="J1087" s="190"/>
      <c r="K1087" s="191"/>
      <c r="L1087" s="174" t="str">
        <f t="shared" si="35"/>
        <v>T</v>
      </c>
    </row>
    <row r="1088" spans="1:12" hidden="1" x14ac:dyDescent="0.2">
      <c r="A1088" s="172" t="str">
        <f t="shared" si="34"/>
        <v/>
      </c>
      <c r="B1088" s="186"/>
      <c r="C1088" s="187"/>
      <c r="D1088" s="187"/>
      <c r="E1088" s="187"/>
      <c r="F1088" s="187"/>
      <c r="G1088" s="188"/>
      <c r="H1088" s="189"/>
      <c r="I1088" s="189"/>
      <c r="J1088" s="190"/>
      <c r="K1088" s="191"/>
      <c r="L1088" s="174" t="str">
        <f t="shared" si="35"/>
        <v>T</v>
      </c>
    </row>
    <row r="1089" spans="1:12" hidden="1" x14ac:dyDescent="0.2">
      <c r="A1089" s="172" t="str">
        <f t="shared" si="34"/>
        <v/>
      </c>
      <c r="B1089" s="186"/>
      <c r="C1089" s="187"/>
      <c r="D1089" s="187"/>
      <c r="E1089" s="187"/>
      <c r="F1089" s="187"/>
      <c r="G1089" s="188"/>
      <c r="H1089" s="189"/>
      <c r="I1089" s="189"/>
      <c r="J1089" s="190"/>
      <c r="K1089" s="191"/>
      <c r="L1089" s="174" t="str">
        <f t="shared" si="35"/>
        <v>T</v>
      </c>
    </row>
    <row r="1090" spans="1:12" hidden="1" x14ac:dyDescent="0.2">
      <c r="A1090" s="172" t="str">
        <f t="shared" si="34"/>
        <v/>
      </c>
      <c r="B1090" s="186"/>
      <c r="C1090" s="187"/>
      <c r="D1090" s="187"/>
      <c r="E1090" s="187"/>
      <c r="F1090" s="187"/>
      <c r="G1090" s="188"/>
      <c r="H1090" s="189"/>
      <c r="I1090" s="189"/>
      <c r="J1090" s="190"/>
      <c r="K1090" s="191"/>
      <c r="L1090" s="174" t="str">
        <f t="shared" si="35"/>
        <v>T</v>
      </c>
    </row>
    <row r="1091" spans="1:12" hidden="1" x14ac:dyDescent="0.2">
      <c r="A1091" s="172" t="str">
        <f t="shared" si="34"/>
        <v/>
      </c>
      <c r="B1091" s="186"/>
      <c r="C1091" s="187"/>
      <c r="D1091" s="187"/>
      <c r="E1091" s="187"/>
      <c r="F1091" s="187"/>
      <c r="G1091" s="188"/>
      <c r="H1091" s="189"/>
      <c r="I1091" s="189"/>
      <c r="J1091" s="190"/>
      <c r="K1091" s="191"/>
      <c r="L1091" s="174" t="str">
        <f t="shared" si="35"/>
        <v>T</v>
      </c>
    </row>
    <row r="1092" spans="1:12" hidden="1" x14ac:dyDescent="0.2">
      <c r="A1092" s="172" t="str">
        <f t="shared" si="34"/>
        <v/>
      </c>
      <c r="B1092" s="186"/>
      <c r="C1092" s="187"/>
      <c r="D1092" s="187"/>
      <c r="E1092" s="187"/>
      <c r="F1092" s="187"/>
      <c r="G1092" s="188"/>
      <c r="H1092" s="189"/>
      <c r="I1092" s="189"/>
      <c r="J1092" s="190"/>
      <c r="K1092" s="191"/>
      <c r="L1092" s="174" t="str">
        <f t="shared" si="35"/>
        <v>T</v>
      </c>
    </row>
    <row r="1093" spans="1:12" hidden="1" x14ac:dyDescent="0.2">
      <c r="A1093" s="172" t="str">
        <f t="shared" si="34"/>
        <v/>
      </c>
      <c r="B1093" s="186"/>
      <c r="C1093" s="187"/>
      <c r="D1093" s="187"/>
      <c r="E1093" s="187"/>
      <c r="F1093" s="187"/>
      <c r="G1093" s="188"/>
      <c r="H1093" s="189"/>
      <c r="I1093" s="189"/>
      <c r="J1093" s="190"/>
      <c r="K1093" s="191"/>
      <c r="L1093" s="174" t="str">
        <f t="shared" si="35"/>
        <v>T</v>
      </c>
    </row>
    <row r="1094" spans="1:12" hidden="1" x14ac:dyDescent="0.2">
      <c r="A1094" s="172" t="str">
        <f t="shared" si="34"/>
        <v/>
      </c>
      <c r="B1094" s="186"/>
      <c r="C1094" s="187"/>
      <c r="D1094" s="187"/>
      <c r="E1094" s="187"/>
      <c r="F1094" s="187"/>
      <c r="G1094" s="188"/>
      <c r="H1094" s="189"/>
      <c r="I1094" s="189"/>
      <c r="J1094" s="190"/>
      <c r="K1094" s="191"/>
      <c r="L1094" s="174" t="str">
        <f t="shared" si="35"/>
        <v>T</v>
      </c>
    </row>
    <row r="1095" spans="1:12" hidden="1" x14ac:dyDescent="0.2">
      <c r="A1095" s="172" t="str">
        <f t="shared" si="34"/>
        <v/>
      </c>
      <c r="B1095" s="186"/>
      <c r="C1095" s="187"/>
      <c r="D1095" s="187"/>
      <c r="E1095" s="187"/>
      <c r="F1095" s="187"/>
      <c r="G1095" s="188"/>
      <c r="H1095" s="189"/>
      <c r="I1095" s="189"/>
      <c r="J1095" s="190"/>
      <c r="K1095" s="191"/>
      <c r="L1095" s="174" t="str">
        <f t="shared" si="35"/>
        <v>T</v>
      </c>
    </row>
    <row r="1096" spans="1:12" hidden="1" x14ac:dyDescent="0.2">
      <c r="A1096" s="172" t="str">
        <f t="shared" si="34"/>
        <v/>
      </c>
      <c r="B1096" s="186"/>
      <c r="C1096" s="187"/>
      <c r="D1096" s="187"/>
      <c r="E1096" s="187"/>
      <c r="F1096" s="187"/>
      <c r="G1096" s="188"/>
      <c r="H1096" s="189"/>
      <c r="I1096" s="189"/>
      <c r="J1096" s="190"/>
      <c r="K1096" s="191"/>
      <c r="L1096" s="174" t="str">
        <f t="shared" si="35"/>
        <v>T</v>
      </c>
    </row>
    <row r="1097" spans="1:12" hidden="1" x14ac:dyDescent="0.2">
      <c r="A1097" s="172" t="str">
        <f t="shared" si="34"/>
        <v/>
      </c>
      <c r="B1097" s="186"/>
      <c r="C1097" s="187"/>
      <c r="D1097" s="187"/>
      <c r="E1097" s="187"/>
      <c r="F1097" s="187"/>
      <c r="G1097" s="188"/>
      <c r="H1097" s="189"/>
      <c r="I1097" s="189"/>
      <c r="J1097" s="190"/>
      <c r="K1097" s="191"/>
      <c r="L1097" s="174" t="str">
        <f t="shared" si="35"/>
        <v>T</v>
      </c>
    </row>
    <row r="1098" spans="1:12" hidden="1" x14ac:dyDescent="0.2">
      <c r="A1098" s="172" t="str">
        <f t="shared" si="34"/>
        <v/>
      </c>
      <c r="B1098" s="186"/>
      <c r="C1098" s="187"/>
      <c r="D1098" s="187"/>
      <c r="E1098" s="187"/>
      <c r="F1098" s="187"/>
      <c r="G1098" s="188"/>
      <c r="H1098" s="189"/>
      <c r="I1098" s="189"/>
      <c r="J1098" s="190"/>
      <c r="K1098" s="191"/>
      <c r="L1098" s="174" t="str">
        <f t="shared" si="35"/>
        <v>T</v>
      </c>
    </row>
    <row r="1099" spans="1:12" hidden="1" x14ac:dyDescent="0.2">
      <c r="A1099" s="172" t="str">
        <f t="shared" si="34"/>
        <v/>
      </c>
      <c r="B1099" s="186"/>
      <c r="C1099" s="187"/>
      <c r="D1099" s="187"/>
      <c r="E1099" s="187"/>
      <c r="F1099" s="187"/>
      <c r="G1099" s="188"/>
      <c r="H1099" s="189"/>
      <c r="I1099" s="189"/>
      <c r="J1099" s="190"/>
      <c r="K1099" s="191"/>
      <c r="L1099" s="174" t="str">
        <f t="shared" si="35"/>
        <v>T</v>
      </c>
    </row>
    <row r="1100" spans="1:12" hidden="1" x14ac:dyDescent="0.2">
      <c r="A1100" s="172" t="str">
        <f t="shared" si="34"/>
        <v/>
      </c>
      <c r="B1100" s="186"/>
      <c r="C1100" s="187"/>
      <c r="D1100" s="187"/>
      <c r="E1100" s="187"/>
      <c r="F1100" s="187"/>
      <c r="G1100" s="188"/>
      <c r="H1100" s="189"/>
      <c r="I1100" s="189"/>
      <c r="J1100" s="190"/>
      <c r="K1100" s="191"/>
      <c r="L1100" s="174" t="str">
        <f t="shared" si="35"/>
        <v>T</v>
      </c>
    </row>
    <row r="1101" spans="1:12" hidden="1" x14ac:dyDescent="0.2">
      <c r="A1101" s="172" t="str">
        <f t="shared" si="34"/>
        <v/>
      </c>
      <c r="B1101" s="186"/>
      <c r="C1101" s="187"/>
      <c r="D1101" s="187"/>
      <c r="E1101" s="187"/>
      <c r="F1101" s="187"/>
      <c r="G1101" s="188"/>
      <c r="H1101" s="189"/>
      <c r="I1101" s="189"/>
      <c r="J1101" s="190"/>
      <c r="K1101" s="191"/>
      <c r="L1101" s="174" t="str">
        <f t="shared" si="35"/>
        <v>T</v>
      </c>
    </row>
    <row r="1102" spans="1:12" hidden="1" x14ac:dyDescent="0.2">
      <c r="A1102" s="172" t="str">
        <f t="shared" si="34"/>
        <v/>
      </c>
      <c r="B1102" s="186"/>
      <c r="C1102" s="187"/>
      <c r="D1102" s="187"/>
      <c r="E1102" s="187"/>
      <c r="F1102" s="187"/>
      <c r="G1102" s="188"/>
      <c r="H1102" s="189"/>
      <c r="I1102" s="189"/>
      <c r="J1102" s="190"/>
      <c r="K1102" s="191"/>
      <c r="L1102" s="174" t="str">
        <f t="shared" si="35"/>
        <v>T</v>
      </c>
    </row>
    <row r="1103" spans="1:12" hidden="1" x14ac:dyDescent="0.2">
      <c r="A1103" s="172" t="str">
        <f t="shared" si="34"/>
        <v/>
      </c>
      <c r="B1103" s="186"/>
      <c r="C1103" s="187"/>
      <c r="D1103" s="187"/>
      <c r="E1103" s="187"/>
      <c r="F1103" s="187"/>
      <c r="G1103" s="188"/>
      <c r="H1103" s="189"/>
      <c r="I1103" s="189"/>
      <c r="J1103" s="190"/>
      <c r="K1103" s="191"/>
      <c r="L1103" s="174" t="str">
        <f t="shared" si="35"/>
        <v>T</v>
      </c>
    </row>
    <row r="1104" spans="1:12" hidden="1" x14ac:dyDescent="0.2">
      <c r="A1104" s="172" t="str">
        <f t="shared" si="34"/>
        <v/>
      </c>
      <c r="B1104" s="186"/>
      <c r="C1104" s="187"/>
      <c r="D1104" s="187"/>
      <c r="E1104" s="187"/>
      <c r="F1104" s="187"/>
      <c r="G1104" s="188"/>
      <c r="H1104" s="189"/>
      <c r="I1104" s="189"/>
      <c r="J1104" s="190"/>
      <c r="K1104" s="191"/>
      <c r="L1104" s="174" t="str">
        <f t="shared" si="35"/>
        <v>T</v>
      </c>
    </row>
    <row r="1105" spans="1:12" hidden="1" x14ac:dyDescent="0.2">
      <c r="A1105" s="172" t="str">
        <f t="shared" si="34"/>
        <v/>
      </c>
      <c r="B1105" s="186"/>
      <c r="C1105" s="187"/>
      <c r="D1105" s="187"/>
      <c r="E1105" s="187"/>
      <c r="F1105" s="187"/>
      <c r="G1105" s="188"/>
      <c r="H1105" s="189"/>
      <c r="I1105" s="189"/>
      <c r="J1105" s="190"/>
      <c r="K1105" s="191"/>
      <c r="L1105" s="174" t="str">
        <f t="shared" si="35"/>
        <v>T</v>
      </c>
    </row>
    <row r="1106" spans="1:12" hidden="1" x14ac:dyDescent="0.2">
      <c r="A1106" s="172" t="str">
        <f t="shared" si="34"/>
        <v/>
      </c>
      <c r="B1106" s="186"/>
      <c r="C1106" s="187"/>
      <c r="D1106" s="187"/>
      <c r="E1106" s="187"/>
      <c r="F1106" s="187"/>
      <c r="G1106" s="188"/>
      <c r="H1106" s="189"/>
      <c r="I1106" s="189"/>
      <c r="J1106" s="190"/>
      <c r="K1106" s="191"/>
      <c r="L1106" s="174" t="str">
        <f t="shared" si="35"/>
        <v>T</v>
      </c>
    </row>
    <row r="1107" spans="1:12" hidden="1" x14ac:dyDescent="0.2">
      <c r="A1107" s="172" t="str">
        <f t="shared" si="34"/>
        <v/>
      </c>
      <c r="B1107" s="186"/>
      <c r="C1107" s="187"/>
      <c r="D1107" s="187"/>
      <c r="E1107" s="187"/>
      <c r="F1107" s="187"/>
      <c r="G1107" s="188"/>
      <c r="H1107" s="189"/>
      <c r="I1107" s="189"/>
      <c r="J1107" s="190"/>
      <c r="K1107" s="191"/>
      <c r="L1107" s="174" t="str">
        <f t="shared" si="35"/>
        <v>T</v>
      </c>
    </row>
    <row r="1108" spans="1:12" hidden="1" x14ac:dyDescent="0.2">
      <c r="A1108" s="172" t="str">
        <f t="shared" si="34"/>
        <v/>
      </c>
      <c r="B1108" s="186"/>
      <c r="C1108" s="187"/>
      <c r="D1108" s="187"/>
      <c r="E1108" s="187"/>
      <c r="F1108" s="187"/>
      <c r="G1108" s="188"/>
      <c r="H1108" s="189"/>
      <c r="I1108" s="189"/>
      <c r="J1108" s="190"/>
      <c r="K1108" s="191"/>
      <c r="L1108" s="174" t="str">
        <f t="shared" si="35"/>
        <v>T</v>
      </c>
    </row>
    <row r="1109" spans="1:12" hidden="1" x14ac:dyDescent="0.2">
      <c r="A1109" s="172" t="str">
        <f t="shared" si="34"/>
        <v/>
      </c>
      <c r="B1109" s="186"/>
      <c r="C1109" s="187"/>
      <c r="D1109" s="187"/>
      <c r="E1109" s="187"/>
      <c r="F1109" s="187"/>
      <c r="G1109" s="188"/>
      <c r="H1109" s="189"/>
      <c r="I1109" s="189"/>
      <c r="J1109" s="190"/>
      <c r="K1109" s="191"/>
      <c r="L1109" s="174" t="str">
        <f t="shared" si="35"/>
        <v>T</v>
      </c>
    </row>
    <row r="1110" spans="1:12" hidden="1" x14ac:dyDescent="0.2">
      <c r="A1110" s="172" t="str">
        <f t="shared" si="34"/>
        <v/>
      </c>
      <c r="B1110" s="186"/>
      <c r="C1110" s="187"/>
      <c r="D1110" s="187"/>
      <c r="E1110" s="187"/>
      <c r="F1110" s="187"/>
      <c r="G1110" s="188"/>
      <c r="H1110" s="189"/>
      <c r="I1110" s="189"/>
      <c r="J1110" s="190"/>
      <c r="K1110" s="191"/>
      <c r="L1110" s="174" t="str">
        <f t="shared" si="35"/>
        <v>T</v>
      </c>
    </row>
    <row r="1111" spans="1:12" hidden="1" x14ac:dyDescent="0.2">
      <c r="A1111" s="172" t="str">
        <f t="shared" si="34"/>
        <v/>
      </c>
      <c r="B1111" s="186"/>
      <c r="C1111" s="187"/>
      <c r="D1111" s="187"/>
      <c r="E1111" s="187"/>
      <c r="F1111" s="187"/>
      <c r="G1111" s="188"/>
      <c r="H1111" s="189"/>
      <c r="I1111" s="189"/>
      <c r="J1111" s="190"/>
      <c r="K1111" s="191"/>
      <c r="L1111" s="174" t="str">
        <f t="shared" si="35"/>
        <v>T</v>
      </c>
    </row>
    <row r="1112" spans="1:12" hidden="1" x14ac:dyDescent="0.2">
      <c r="A1112" s="172" t="str">
        <f t="shared" si="34"/>
        <v/>
      </c>
      <c r="B1112" s="186"/>
      <c r="C1112" s="187"/>
      <c r="D1112" s="187"/>
      <c r="E1112" s="187"/>
      <c r="F1112" s="187"/>
      <c r="G1112" s="188"/>
      <c r="H1112" s="189"/>
      <c r="I1112" s="189"/>
      <c r="J1112" s="190"/>
      <c r="K1112" s="191"/>
      <c r="L1112" s="174" t="str">
        <f t="shared" si="35"/>
        <v>T</v>
      </c>
    </row>
    <row r="1113" spans="1:12" hidden="1" x14ac:dyDescent="0.2">
      <c r="A1113" s="172" t="str">
        <f t="shared" si="34"/>
        <v/>
      </c>
      <c r="B1113" s="186"/>
      <c r="C1113" s="187"/>
      <c r="D1113" s="187"/>
      <c r="E1113" s="187"/>
      <c r="F1113" s="187"/>
      <c r="G1113" s="188"/>
      <c r="H1113" s="189"/>
      <c r="I1113" s="189"/>
      <c r="J1113" s="190"/>
      <c r="K1113" s="191"/>
      <c r="L1113" s="174" t="str">
        <f t="shared" si="35"/>
        <v>T</v>
      </c>
    </row>
    <row r="1114" spans="1:12" hidden="1" x14ac:dyDescent="0.2">
      <c r="A1114" s="172" t="str">
        <f t="shared" si="34"/>
        <v/>
      </c>
      <c r="B1114" s="186"/>
      <c r="C1114" s="187"/>
      <c r="D1114" s="187"/>
      <c r="E1114" s="187"/>
      <c r="F1114" s="187"/>
      <c r="G1114" s="188"/>
      <c r="H1114" s="189"/>
      <c r="I1114" s="189"/>
      <c r="J1114" s="190"/>
      <c r="K1114" s="191"/>
      <c r="L1114" s="174" t="str">
        <f t="shared" si="35"/>
        <v>T</v>
      </c>
    </row>
    <row r="1115" spans="1:12" hidden="1" x14ac:dyDescent="0.2">
      <c r="A1115" s="172" t="str">
        <f t="shared" si="34"/>
        <v/>
      </c>
      <c r="B1115" s="186"/>
      <c r="C1115" s="187"/>
      <c r="D1115" s="187"/>
      <c r="E1115" s="187"/>
      <c r="F1115" s="187"/>
      <c r="G1115" s="188"/>
      <c r="H1115" s="189"/>
      <c r="I1115" s="189"/>
      <c r="J1115" s="190"/>
      <c r="K1115" s="191"/>
      <c r="L1115" s="174" t="str">
        <f t="shared" si="35"/>
        <v>T</v>
      </c>
    </row>
    <row r="1116" spans="1:12" hidden="1" x14ac:dyDescent="0.2">
      <c r="A1116" s="172" t="str">
        <f t="shared" si="34"/>
        <v/>
      </c>
      <c r="B1116" s="186"/>
      <c r="C1116" s="187"/>
      <c r="D1116" s="187"/>
      <c r="E1116" s="187"/>
      <c r="F1116" s="187"/>
      <c r="G1116" s="188"/>
      <c r="H1116" s="189"/>
      <c r="I1116" s="189"/>
      <c r="J1116" s="190"/>
      <c r="K1116" s="191"/>
      <c r="L1116" s="174" t="str">
        <f t="shared" si="35"/>
        <v>T</v>
      </c>
    </row>
    <row r="1117" spans="1:12" hidden="1" x14ac:dyDescent="0.2">
      <c r="A1117" s="172" t="str">
        <f t="shared" ref="A1117:A1180" si="36">IF(B1117&lt;&gt;0,"F","")</f>
        <v/>
      </c>
      <c r="B1117" s="186"/>
      <c r="C1117" s="187"/>
      <c r="D1117" s="187"/>
      <c r="E1117" s="187"/>
      <c r="F1117" s="187"/>
      <c r="G1117" s="188"/>
      <c r="H1117" s="189"/>
      <c r="I1117" s="189"/>
      <c r="J1117" s="190"/>
      <c r="K1117" s="191"/>
      <c r="L1117" s="174" t="str">
        <f t="shared" ref="L1117:L1180" si="37">IF(I1117=0,"T","I")</f>
        <v>T</v>
      </c>
    </row>
    <row r="1118" spans="1:12" hidden="1" x14ac:dyDescent="0.2">
      <c r="A1118" s="172" t="str">
        <f t="shared" si="36"/>
        <v/>
      </c>
      <c r="B1118" s="186"/>
      <c r="C1118" s="187"/>
      <c r="D1118" s="187"/>
      <c r="E1118" s="187"/>
      <c r="F1118" s="187"/>
      <c r="G1118" s="188"/>
      <c r="H1118" s="189"/>
      <c r="I1118" s="189"/>
      <c r="J1118" s="190"/>
      <c r="K1118" s="191"/>
      <c r="L1118" s="174" t="str">
        <f t="shared" si="37"/>
        <v>T</v>
      </c>
    </row>
    <row r="1119" spans="1:12" hidden="1" x14ac:dyDescent="0.2">
      <c r="A1119" s="172" t="str">
        <f t="shared" si="36"/>
        <v/>
      </c>
      <c r="B1119" s="186"/>
      <c r="C1119" s="187"/>
      <c r="D1119" s="187"/>
      <c r="E1119" s="187"/>
      <c r="F1119" s="187"/>
      <c r="G1119" s="188"/>
      <c r="H1119" s="189"/>
      <c r="I1119" s="189"/>
      <c r="J1119" s="190"/>
      <c r="K1119" s="191"/>
      <c r="L1119" s="174" t="str">
        <f t="shared" si="37"/>
        <v>T</v>
      </c>
    </row>
    <row r="1120" spans="1:12" hidden="1" x14ac:dyDescent="0.2">
      <c r="A1120" s="172" t="str">
        <f t="shared" si="36"/>
        <v/>
      </c>
      <c r="B1120" s="186"/>
      <c r="C1120" s="187"/>
      <c r="D1120" s="187"/>
      <c r="E1120" s="187"/>
      <c r="F1120" s="187"/>
      <c r="G1120" s="188"/>
      <c r="H1120" s="189"/>
      <c r="I1120" s="189"/>
      <c r="J1120" s="190"/>
      <c r="K1120" s="191"/>
      <c r="L1120" s="174" t="str">
        <f t="shared" si="37"/>
        <v>T</v>
      </c>
    </row>
    <row r="1121" spans="1:12" hidden="1" x14ac:dyDescent="0.2">
      <c r="A1121" s="172" t="str">
        <f t="shared" si="36"/>
        <v/>
      </c>
      <c r="B1121" s="186"/>
      <c r="C1121" s="187"/>
      <c r="D1121" s="187"/>
      <c r="E1121" s="187"/>
      <c r="F1121" s="187"/>
      <c r="G1121" s="188"/>
      <c r="H1121" s="189"/>
      <c r="I1121" s="189"/>
      <c r="J1121" s="190"/>
      <c r="K1121" s="191"/>
      <c r="L1121" s="174" t="str">
        <f t="shared" si="37"/>
        <v>T</v>
      </c>
    </row>
    <row r="1122" spans="1:12" hidden="1" x14ac:dyDescent="0.2">
      <c r="A1122" s="172" t="str">
        <f t="shared" si="36"/>
        <v/>
      </c>
      <c r="B1122" s="186"/>
      <c r="C1122" s="187"/>
      <c r="D1122" s="187"/>
      <c r="E1122" s="187"/>
      <c r="F1122" s="187"/>
      <c r="G1122" s="188"/>
      <c r="H1122" s="189"/>
      <c r="I1122" s="189"/>
      <c r="J1122" s="190"/>
      <c r="K1122" s="191"/>
      <c r="L1122" s="174" t="str">
        <f t="shared" si="37"/>
        <v>T</v>
      </c>
    </row>
    <row r="1123" spans="1:12" hidden="1" x14ac:dyDescent="0.2">
      <c r="A1123" s="172" t="str">
        <f t="shared" si="36"/>
        <v/>
      </c>
      <c r="B1123" s="186"/>
      <c r="C1123" s="187"/>
      <c r="D1123" s="187"/>
      <c r="E1123" s="187"/>
      <c r="F1123" s="187"/>
      <c r="G1123" s="188"/>
      <c r="H1123" s="189"/>
      <c r="I1123" s="189"/>
      <c r="J1123" s="190"/>
      <c r="K1123" s="191"/>
      <c r="L1123" s="174" t="str">
        <f t="shared" si="37"/>
        <v>T</v>
      </c>
    </row>
    <row r="1124" spans="1:12" hidden="1" x14ac:dyDescent="0.2">
      <c r="A1124" s="172" t="str">
        <f t="shared" si="36"/>
        <v/>
      </c>
      <c r="B1124" s="186"/>
      <c r="C1124" s="187"/>
      <c r="D1124" s="187"/>
      <c r="E1124" s="187"/>
      <c r="F1124" s="187"/>
      <c r="G1124" s="188"/>
      <c r="H1124" s="189"/>
      <c r="I1124" s="189"/>
      <c r="J1124" s="190"/>
      <c r="K1124" s="191"/>
      <c r="L1124" s="174" t="str">
        <f t="shared" si="37"/>
        <v>T</v>
      </c>
    </row>
    <row r="1125" spans="1:12" hidden="1" x14ac:dyDescent="0.2">
      <c r="A1125" s="172" t="str">
        <f t="shared" si="36"/>
        <v/>
      </c>
      <c r="B1125" s="186"/>
      <c r="C1125" s="187"/>
      <c r="D1125" s="187"/>
      <c r="E1125" s="187"/>
      <c r="F1125" s="187"/>
      <c r="G1125" s="188"/>
      <c r="H1125" s="189"/>
      <c r="I1125" s="189"/>
      <c r="J1125" s="190"/>
      <c r="K1125" s="191"/>
      <c r="L1125" s="174" t="str">
        <f t="shared" si="37"/>
        <v>T</v>
      </c>
    </row>
    <row r="1126" spans="1:12" hidden="1" x14ac:dyDescent="0.2">
      <c r="A1126" s="172" t="str">
        <f t="shared" si="36"/>
        <v/>
      </c>
      <c r="B1126" s="186"/>
      <c r="C1126" s="187"/>
      <c r="D1126" s="187"/>
      <c r="E1126" s="187"/>
      <c r="F1126" s="187"/>
      <c r="G1126" s="188"/>
      <c r="H1126" s="189"/>
      <c r="I1126" s="189"/>
      <c r="J1126" s="190"/>
      <c r="K1126" s="191"/>
      <c r="L1126" s="174" t="str">
        <f t="shared" si="37"/>
        <v>T</v>
      </c>
    </row>
    <row r="1127" spans="1:12" hidden="1" x14ac:dyDescent="0.2">
      <c r="A1127" s="172" t="str">
        <f t="shared" si="36"/>
        <v/>
      </c>
      <c r="B1127" s="186"/>
      <c r="C1127" s="187"/>
      <c r="D1127" s="187"/>
      <c r="E1127" s="187"/>
      <c r="F1127" s="187"/>
      <c r="G1127" s="188"/>
      <c r="H1127" s="189"/>
      <c r="I1127" s="189"/>
      <c r="J1127" s="190"/>
      <c r="K1127" s="191"/>
      <c r="L1127" s="174" t="str">
        <f t="shared" si="37"/>
        <v>T</v>
      </c>
    </row>
    <row r="1128" spans="1:12" hidden="1" x14ac:dyDescent="0.2">
      <c r="A1128" s="172" t="str">
        <f t="shared" si="36"/>
        <v/>
      </c>
      <c r="B1128" s="186"/>
      <c r="C1128" s="187"/>
      <c r="D1128" s="187"/>
      <c r="E1128" s="187"/>
      <c r="F1128" s="187"/>
      <c r="G1128" s="188"/>
      <c r="H1128" s="189"/>
      <c r="I1128" s="189"/>
      <c r="J1128" s="190"/>
      <c r="K1128" s="191"/>
      <c r="L1128" s="174" t="str">
        <f t="shared" si="37"/>
        <v>T</v>
      </c>
    </row>
    <row r="1129" spans="1:12" hidden="1" x14ac:dyDescent="0.2">
      <c r="A1129" s="172" t="str">
        <f t="shared" si="36"/>
        <v/>
      </c>
      <c r="B1129" s="186"/>
      <c r="C1129" s="187"/>
      <c r="D1129" s="187"/>
      <c r="E1129" s="187"/>
      <c r="F1129" s="187"/>
      <c r="G1129" s="188"/>
      <c r="H1129" s="189"/>
      <c r="I1129" s="189"/>
      <c r="J1129" s="190"/>
      <c r="K1129" s="191"/>
      <c r="L1129" s="174" t="str">
        <f t="shared" si="37"/>
        <v>T</v>
      </c>
    </row>
    <row r="1130" spans="1:12" hidden="1" x14ac:dyDescent="0.2">
      <c r="A1130" s="172" t="str">
        <f t="shared" si="36"/>
        <v/>
      </c>
      <c r="B1130" s="186"/>
      <c r="C1130" s="187"/>
      <c r="D1130" s="187"/>
      <c r="E1130" s="187"/>
      <c r="F1130" s="187"/>
      <c r="G1130" s="188"/>
      <c r="H1130" s="189"/>
      <c r="I1130" s="189"/>
      <c r="J1130" s="190"/>
      <c r="K1130" s="191"/>
      <c r="L1130" s="174" t="str">
        <f t="shared" si="37"/>
        <v>T</v>
      </c>
    </row>
    <row r="1131" spans="1:12" hidden="1" x14ac:dyDescent="0.2">
      <c r="A1131" s="172" t="str">
        <f t="shared" si="36"/>
        <v/>
      </c>
      <c r="B1131" s="186"/>
      <c r="C1131" s="187"/>
      <c r="D1131" s="187"/>
      <c r="E1131" s="187"/>
      <c r="F1131" s="187"/>
      <c r="G1131" s="188"/>
      <c r="H1131" s="189"/>
      <c r="I1131" s="189"/>
      <c r="J1131" s="190"/>
      <c r="K1131" s="191"/>
      <c r="L1131" s="174" t="str">
        <f t="shared" si="37"/>
        <v>T</v>
      </c>
    </row>
    <row r="1132" spans="1:12" hidden="1" x14ac:dyDescent="0.2">
      <c r="A1132" s="172" t="str">
        <f t="shared" si="36"/>
        <v/>
      </c>
      <c r="B1132" s="186"/>
      <c r="C1132" s="187"/>
      <c r="D1132" s="187"/>
      <c r="E1132" s="187"/>
      <c r="F1132" s="187"/>
      <c r="G1132" s="188"/>
      <c r="H1132" s="189"/>
      <c r="I1132" s="189"/>
      <c r="J1132" s="190"/>
      <c r="K1132" s="191"/>
      <c r="L1132" s="174" t="str">
        <f t="shared" si="37"/>
        <v>T</v>
      </c>
    </row>
    <row r="1133" spans="1:12" hidden="1" x14ac:dyDescent="0.2">
      <c r="A1133" s="172" t="str">
        <f t="shared" si="36"/>
        <v/>
      </c>
      <c r="B1133" s="186"/>
      <c r="C1133" s="187"/>
      <c r="D1133" s="187"/>
      <c r="E1133" s="187"/>
      <c r="F1133" s="187"/>
      <c r="G1133" s="188"/>
      <c r="H1133" s="189"/>
      <c r="I1133" s="189"/>
      <c r="J1133" s="190"/>
      <c r="K1133" s="191"/>
      <c r="L1133" s="174" t="str">
        <f t="shared" si="37"/>
        <v>T</v>
      </c>
    </row>
    <row r="1134" spans="1:12" hidden="1" x14ac:dyDescent="0.2">
      <c r="A1134" s="172" t="str">
        <f t="shared" si="36"/>
        <v/>
      </c>
      <c r="B1134" s="186"/>
      <c r="C1134" s="187"/>
      <c r="D1134" s="187"/>
      <c r="E1134" s="187"/>
      <c r="F1134" s="187"/>
      <c r="G1134" s="188"/>
      <c r="H1134" s="189"/>
      <c r="I1134" s="189"/>
      <c r="J1134" s="190"/>
      <c r="K1134" s="191"/>
      <c r="L1134" s="174" t="str">
        <f t="shared" si="37"/>
        <v>T</v>
      </c>
    </row>
    <row r="1135" spans="1:12" hidden="1" x14ac:dyDescent="0.2">
      <c r="A1135" s="172" t="str">
        <f t="shared" si="36"/>
        <v/>
      </c>
      <c r="B1135" s="186"/>
      <c r="C1135" s="187"/>
      <c r="D1135" s="187"/>
      <c r="E1135" s="187"/>
      <c r="F1135" s="187"/>
      <c r="G1135" s="188"/>
      <c r="H1135" s="189"/>
      <c r="I1135" s="189"/>
      <c r="J1135" s="190"/>
      <c r="K1135" s="191"/>
      <c r="L1135" s="174" t="str">
        <f t="shared" si="37"/>
        <v>T</v>
      </c>
    </row>
    <row r="1136" spans="1:12" hidden="1" x14ac:dyDescent="0.2">
      <c r="A1136" s="172" t="str">
        <f t="shared" si="36"/>
        <v/>
      </c>
      <c r="B1136" s="186"/>
      <c r="C1136" s="187"/>
      <c r="D1136" s="187"/>
      <c r="E1136" s="187"/>
      <c r="F1136" s="187"/>
      <c r="G1136" s="188"/>
      <c r="H1136" s="189"/>
      <c r="I1136" s="189"/>
      <c r="J1136" s="190"/>
      <c r="K1136" s="191"/>
      <c r="L1136" s="174" t="str">
        <f t="shared" si="37"/>
        <v>T</v>
      </c>
    </row>
    <row r="1137" spans="1:12" hidden="1" x14ac:dyDescent="0.2">
      <c r="A1137" s="172" t="str">
        <f t="shared" si="36"/>
        <v/>
      </c>
      <c r="B1137" s="186"/>
      <c r="C1137" s="187"/>
      <c r="D1137" s="187"/>
      <c r="E1137" s="187"/>
      <c r="F1137" s="187"/>
      <c r="G1137" s="188"/>
      <c r="H1137" s="189"/>
      <c r="I1137" s="189"/>
      <c r="J1137" s="190"/>
      <c r="K1137" s="191"/>
      <c r="L1137" s="174" t="str">
        <f t="shared" si="37"/>
        <v>T</v>
      </c>
    </row>
    <row r="1138" spans="1:12" hidden="1" x14ac:dyDescent="0.2">
      <c r="A1138" s="172" t="str">
        <f t="shared" si="36"/>
        <v/>
      </c>
      <c r="B1138" s="186"/>
      <c r="C1138" s="187"/>
      <c r="D1138" s="187"/>
      <c r="E1138" s="187"/>
      <c r="F1138" s="187"/>
      <c r="G1138" s="188"/>
      <c r="H1138" s="189"/>
      <c r="I1138" s="189"/>
      <c r="J1138" s="190"/>
      <c r="K1138" s="191"/>
      <c r="L1138" s="174" t="str">
        <f t="shared" si="37"/>
        <v>T</v>
      </c>
    </row>
    <row r="1139" spans="1:12" hidden="1" x14ac:dyDescent="0.2">
      <c r="A1139" s="172" t="str">
        <f t="shared" si="36"/>
        <v/>
      </c>
      <c r="B1139" s="186"/>
      <c r="C1139" s="187"/>
      <c r="D1139" s="187"/>
      <c r="E1139" s="187"/>
      <c r="F1139" s="187"/>
      <c r="G1139" s="188"/>
      <c r="H1139" s="189"/>
      <c r="I1139" s="189"/>
      <c r="J1139" s="190"/>
      <c r="K1139" s="191"/>
      <c r="L1139" s="174" t="str">
        <f t="shared" si="37"/>
        <v>T</v>
      </c>
    </row>
    <row r="1140" spans="1:12" hidden="1" x14ac:dyDescent="0.2">
      <c r="A1140" s="172" t="str">
        <f t="shared" si="36"/>
        <v/>
      </c>
      <c r="B1140" s="186"/>
      <c r="C1140" s="187"/>
      <c r="D1140" s="187"/>
      <c r="E1140" s="187"/>
      <c r="F1140" s="187"/>
      <c r="G1140" s="188"/>
      <c r="H1140" s="189"/>
      <c r="I1140" s="189"/>
      <c r="J1140" s="190"/>
      <c r="K1140" s="191"/>
      <c r="L1140" s="174" t="str">
        <f t="shared" si="37"/>
        <v>T</v>
      </c>
    </row>
    <row r="1141" spans="1:12" hidden="1" x14ac:dyDescent="0.2">
      <c r="A1141" s="172" t="str">
        <f t="shared" si="36"/>
        <v/>
      </c>
      <c r="B1141" s="186"/>
      <c r="C1141" s="187"/>
      <c r="D1141" s="187"/>
      <c r="E1141" s="187"/>
      <c r="F1141" s="187"/>
      <c r="G1141" s="188"/>
      <c r="H1141" s="189"/>
      <c r="I1141" s="189"/>
      <c r="J1141" s="190"/>
      <c r="K1141" s="191"/>
      <c r="L1141" s="174" t="str">
        <f t="shared" si="37"/>
        <v>T</v>
      </c>
    </row>
    <row r="1142" spans="1:12" hidden="1" x14ac:dyDescent="0.2">
      <c r="A1142" s="172" t="str">
        <f t="shared" si="36"/>
        <v/>
      </c>
      <c r="B1142" s="186"/>
      <c r="C1142" s="187"/>
      <c r="D1142" s="187"/>
      <c r="E1142" s="187"/>
      <c r="F1142" s="187"/>
      <c r="G1142" s="188"/>
      <c r="H1142" s="189"/>
      <c r="I1142" s="189"/>
      <c r="J1142" s="190"/>
      <c r="K1142" s="191"/>
      <c r="L1142" s="174" t="str">
        <f t="shared" si="37"/>
        <v>T</v>
      </c>
    </row>
    <row r="1143" spans="1:12" hidden="1" x14ac:dyDescent="0.2">
      <c r="A1143" s="172" t="str">
        <f t="shared" si="36"/>
        <v/>
      </c>
      <c r="B1143" s="186"/>
      <c r="C1143" s="187"/>
      <c r="D1143" s="187"/>
      <c r="E1143" s="187"/>
      <c r="F1143" s="187"/>
      <c r="G1143" s="188"/>
      <c r="H1143" s="189"/>
      <c r="I1143" s="189"/>
      <c r="J1143" s="190"/>
      <c r="K1143" s="191"/>
      <c r="L1143" s="174" t="str">
        <f t="shared" si="37"/>
        <v>T</v>
      </c>
    </row>
    <row r="1144" spans="1:12" hidden="1" x14ac:dyDescent="0.2">
      <c r="A1144" s="172" t="str">
        <f t="shared" si="36"/>
        <v/>
      </c>
      <c r="B1144" s="186"/>
      <c r="C1144" s="187"/>
      <c r="D1144" s="187"/>
      <c r="E1144" s="187"/>
      <c r="F1144" s="187"/>
      <c r="G1144" s="188"/>
      <c r="H1144" s="189"/>
      <c r="I1144" s="189"/>
      <c r="J1144" s="190"/>
      <c r="K1144" s="191"/>
      <c r="L1144" s="174" t="str">
        <f t="shared" si="37"/>
        <v>T</v>
      </c>
    </row>
    <row r="1145" spans="1:12" hidden="1" x14ac:dyDescent="0.2">
      <c r="A1145" s="172" t="str">
        <f t="shared" si="36"/>
        <v/>
      </c>
      <c r="B1145" s="186"/>
      <c r="C1145" s="187"/>
      <c r="D1145" s="187"/>
      <c r="E1145" s="187"/>
      <c r="F1145" s="187"/>
      <c r="G1145" s="188"/>
      <c r="H1145" s="189"/>
      <c r="I1145" s="189"/>
      <c r="J1145" s="190"/>
      <c r="K1145" s="191"/>
      <c r="L1145" s="174" t="str">
        <f t="shared" si="37"/>
        <v>T</v>
      </c>
    </row>
    <row r="1146" spans="1:12" hidden="1" x14ac:dyDescent="0.2">
      <c r="A1146" s="172" t="str">
        <f t="shared" si="36"/>
        <v/>
      </c>
      <c r="B1146" s="186"/>
      <c r="C1146" s="187"/>
      <c r="D1146" s="187"/>
      <c r="E1146" s="187"/>
      <c r="F1146" s="187"/>
      <c r="G1146" s="188"/>
      <c r="H1146" s="189"/>
      <c r="I1146" s="189"/>
      <c r="J1146" s="190"/>
      <c r="K1146" s="191"/>
      <c r="L1146" s="174" t="str">
        <f t="shared" si="37"/>
        <v>T</v>
      </c>
    </row>
    <row r="1147" spans="1:12" hidden="1" x14ac:dyDescent="0.2">
      <c r="A1147" s="172" t="str">
        <f t="shared" si="36"/>
        <v/>
      </c>
      <c r="B1147" s="186"/>
      <c r="C1147" s="187"/>
      <c r="D1147" s="187"/>
      <c r="E1147" s="187"/>
      <c r="F1147" s="187"/>
      <c r="G1147" s="188"/>
      <c r="H1147" s="189"/>
      <c r="I1147" s="189"/>
      <c r="J1147" s="190"/>
      <c r="K1147" s="191"/>
      <c r="L1147" s="174" t="str">
        <f t="shared" si="37"/>
        <v>T</v>
      </c>
    </row>
    <row r="1148" spans="1:12" hidden="1" x14ac:dyDescent="0.2">
      <c r="A1148" s="172" t="str">
        <f t="shared" si="36"/>
        <v/>
      </c>
      <c r="B1148" s="186"/>
      <c r="C1148" s="187"/>
      <c r="D1148" s="187"/>
      <c r="E1148" s="187"/>
      <c r="F1148" s="187"/>
      <c r="G1148" s="188"/>
      <c r="H1148" s="189"/>
      <c r="I1148" s="189"/>
      <c r="J1148" s="190"/>
      <c r="K1148" s="191"/>
      <c r="L1148" s="174" t="str">
        <f t="shared" si="37"/>
        <v>T</v>
      </c>
    </row>
    <row r="1149" spans="1:12" hidden="1" x14ac:dyDescent="0.2">
      <c r="A1149" s="172" t="str">
        <f t="shared" si="36"/>
        <v/>
      </c>
      <c r="B1149" s="186"/>
      <c r="C1149" s="187"/>
      <c r="D1149" s="187"/>
      <c r="E1149" s="187"/>
      <c r="F1149" s="187"/>
      <c r="G1149" s="188"/>
      <c r="H1149" s="189"/>
      <c r="I1149" s="189"/>
      <c r="J1149" s="190"/>
      <c r="K1149" s="191"/>
      <c r="L1149" s="174" t="str">
        <f t="shared" si="37"/>
        <v>T</v>
      </c>
    </row>
    <row r="1150" spans="1:12" hidden="1" x14ac:dyDescent="0.2">
      <c r="A1150" s="172" t="str">
        <f t="shared" si="36"/>
        <v/>
      </c>
      <c r="B1150" s="186"/>
      <c r="C1150" s="187"/>
      <c r="D1150" s="187"/>
      <c r="E1150" s="187"/>
      <c r="F1150" s="187"/>
      <c r="G1150" s="188"/>
      <c r="H1150" s="189"/>
      <c r="I1150" s="189"/>
      <c r="J1150" s="190"/>
      <c r="K1150" s="191"/>
      <c r="L1150" s="174" t="str">
        <f t="shared" si="37"/>
        <v>T</v>
      </c>
    </row>
    <row r="1151" spans="1:12" hidden="1" x14ac:dyDescent="0.2">
      <c r="A1151" s="172" t="str">
        <f t="shared" si="36"/>
        <v/>
      </c>
      <c r="B1151" s="186"/>
      <c r="C1151" s="187"/>
      <c r="D1151" s="187"/>
      <c r="E1151" s="187"/>
      <c r="F1151" s="187"/>
      <c r="G1151" s="188"/>
      <c r="H1151" s="189"/>
      <c r="I1151" s="189"/>
      <c r="J1151" s="190"/>
      <c r="K1151" s="191"/>
      <c r="L1151" s="174" t="str">
        <f t="shared" si="37"/>
        <v>T</v>
      </c>
    </row>
    <row r="1152" spans="1:12" hidden="1" x14ac:dyDescent="0.2">
      <c r="A1152" s="172" t="str">
        <f t="shared" si="36"/>
        <v/>
      </c>
      <c r="B1152" s="186"/>
      <c r="C1152" s="187"/>
      <c r="D1152" s="187"/>
      <c r="E1152" s="187"/>
      <c r="F1152" s="187"/>
      <c r="G1152" s="188"/>
      <c r="H1152" s="189"/>
      <c r="I1152" s="189"/>
      <c r="J1152" s="190"/>
      <c r="K1152" s="191"/>
      <c r="L1152" s="174" t="str">
        <f t="shared" si="37"/>
        <v>T</v>
      </c>
    </row>
    <row r="1153" spans="1:12" hidden="1" x14ac:dyDescent="0.2">
      <c r="A1153" s="172" t="str">
        <f t="shared" si="36"/>
        <v/>
      </c>
      <c r="B1153" s="186"/>
      <c r="C1153" s="187"/>
      <c r="D1153" s="187"/>
      <c r="E1153" s="187"/>
      <c r="F1153" s="187"/>
      <c r="G1153" s="188"/>
      <c r="H1153" s="189"/>
      <c r="I1153" s="189"/>
      <c r="J1153" s="190"/>
      <c r="K1153" s="191"/>
      <c r="L1153" s="174" t="str">
        <f t="shared" si="37"/>
        <v>T</v>
      </c>
    </row>
    <row r="1154" spans="1:12" hidden="1" x14ac:dyDescent="0.2">
      <c r="A1154" s="172" t="str">
        <f t="shared" si="36"/>
        <v/>
      </c>
      <c r="B1154" s="186"/>
      <c r="C1154" s="187"/>
      <c r="D1154" s="187"/>
      <c r="E1154" s="187"/>
      <c r="F1154" s="187"/>
      <c r="G1154" s="188"/>
      <c r="H1154" s="189"/>
      <c r="I1154" s="189"/>
      <c r="J1154" s="190"/>
      <c r="K1154" s="191"/>
      <c r="L1154" s="174" t="str">
        <f t="shared" si="37"/>
        <v>T</v>
      </c>
    </row>
    <row r="1155" spans="1:12" hidden="1" x14ac:dyDescent="0.2">
      <c r="A1155" s="172" t="str">
        <f t="shared" si="36"/>
        <v/>
      </c>
      <c r="B1155" s="186"/>
      <c r="C1155" s="187"/>
      <c r="D1155" s="187"/>
      <c r="E1155" s="187"/>
      <c r="F1155" s="187"/>
      <c r="G1155" s="188"/>
      <c r="H1155" s="189"/>
      <c r="I1155" s="189"/>
      <c r="J1155" s="190"/>
      <c r="K1155" s="191"/>
      <c r="L1155" s="174" t="str">
        <f t="shared" si="37"/>
        <v>T</v>
      </c>
    </row>
    <row r="1156" spans="1:12" hidden="1" x14ac:dyDescent="0.2">
      <c r="A1156" s="172" t="str">
        <f t="shared" si="36"/>
        <v/>
      </c>
      <c r="B1156" s="186"/>
      <c r="C1156" s="187"/>
      <c r="D1156" s="187"/>
      <c r="E1156" s="187"/>
      <c r="F1156" s="187"/>
      <c r="G1156" s="188"/>
      <c r="H1156" s="189"/>
      <c r="I1156" s="189"/>
      <c r="J1156" s="190"/>
      <c r="K1156" s="191"/>
      <c r="L1156" s="174" t="str">
        <f t="shared" si="37"/>
        <v>T</v>
      </c>
    </row>
    <row r="1157" spans="1:12" hidden="1" x14ac:dyDescent="0.2">
      <c r="A1157" s="172" t="str">
        <f t="shared" si="36"/>
        <v/>
      </c>
      <c r="B1157" s="186"/>
      <c r="C1157" s="187"/>
      <c r="D1157" s="187"/>
      <c r="E1157" s="187"/>
      <c r="F1157" s="187"/>
      <c r="G1157" s="188"/>
      <c r="H1157" s="189"/>
      <c r="I1157" s="189"/>
      <c r="J1157" s="190"/>
      <c r="K1157" s="191"/>
      <c r="L1157" s="174" t="str">
        <f t="shared" si="37"/>
        <v>T</v>
      </c>
    </row>
    <row r="1158" spans="1:12" hidden="1" x14ac:dyDescent="0.2">
      <c r="A1158" s="172" t="str">
        <f t="shared" si="36"/>
        <v/>
      </c>
      <c r="B1158" s="186"/>
      <c r="C1158" s="187"/>
      <c r="D1158" s="187"/>
      <c r="E1158" s="187"/>
      <c r="F1158" s="187"/>
      <c r="G1158" s="188"/>
      <c r="H1158" s="189"/>
      <c r="I1158" s="189"/>
      <c r="J1158" s="190"/>
      <c r="K1158" s="191"/>
      <c r="L1158" s="174" t="str">
        <f t="shared" si="37"/>
        <v>T</v>
      </c>
    </row>
    <row r="1159" spans="1:12" hidden="1" x14ac:dyDescent="0.2">
      <c r="A1159" s="172" t="str">
        <f t="shared" si="36"/>
        <v/>
      </c>
      <c r="B1159" s="186"/>
      <c r="C1159" s="187"/>
      <c r="D1159" s="187"/>
      <c r="E1159" s="187"/>
      <c r="F1159" s="187"/>
      <c r="G1159" s="188"/>
      <c r="H1159" s="189"/>
      <c r="I1159" s="189"/>
      <c r="J1159" s="190"/>
      <c r="K1159" s="191"/>
      <c r="L1159" s="174" t="str">
        <f t="shared" si="37"/>
        <v>T</v>
      </c>
    </row>
    <row r="1160" spans="1:12" hidden="1" x14ac:dyDescent="0.2">
      <c r="A1160" s="172" t="str">
        <f t="shared" si="36"/>
        <v/>
      </c>
      <c r="B1160" s="186"/>
      <c r="C1160" s="187"/>
      <c r="D1160" s="187"/>
      <c r="E1160" s="187"/>
      <c r="F1160" s="187"/>
      <c r="G1160" s="188"/>
      <c r="H1160" s="189"/>
      <c r="I1160" s="189"/>
      <c r="J1160" s="190"/>
      <c r="K1160" s="191"/>
      <c r="L1160" s="174" t="str">
        <f t="shared" si="37"/>
        <v>T</v>
      </c>
    </row>
    <row r="1161" spans="1:12" hidden="1" x14ac:dyDescent="0.2">
      <c r="A1161" s="172" t="str">
        <f t="shared" si="36"/>
        <v/>
      </c>
      <c r="B1161" s="186"/>
      <c r="C1161" s="187"/>
      <c r="D1161" s="187"/>
      <c r="E1161" s="187"/>
      <c r="F1161" s="187"/>
      <c r="G1161" s="188"/>
      <c r="H1161" s="189"/>
      <c r="I1161" s="189"/>
      <c r="J1161" s="190"/>
      <c r="K1161" s="191"/>
      <c r="L1161" s="174" t="str">
        <f t="shared" si="37"/>
        <v>T</v>
      </c>
    </row>
    <row r="1162" spans="1:12" hidden="1" x14ac:dyDescent="0.2">
      <c r="A1162" s="172" t="str">
        <f t="shared" si="36"/>
        <v/>
      </c>
      <c r="B1162" s="186"/>
      <c r="C1162" s="187"/>
      <c r="D1162" s="187"/>
      <c r="E1162" s="187"/>
      <c r="F1162" s="187"/>
      <c r="G1162" s="188"/>
      <c r="H1162" s="189"/>
      <c r="I1162" s="189"/>
      <c r="J1162" s="190"/>
      <c r="K1162" s="191"/>
      <c r="L1162" s="174" t="str">
        <f t="shared" si="37"/>
        <v>T</v>
      </c>
    </row>
    <row r="1163" spans="1:12" hidden="1" x14ac:dyDescent="0.2">
      <c r="A1163" s="172" t="str">
        <f t="shared" si="36"/>
        <v/>
      </c>
      <c r="B1163" s="186"/>
      <c r="C1163" s="187"/>
      <c r="D1163" s="187"/>
      <c r="E1163" s="187"/>
      <c r="F1163" s="187"/>
      <c r="G1163" s="188"/>
      <c r="H1163" s="189"/>
      <c r="I1163" s="189"/>
      <c r="J1163" s="190"/>
      <c r="K1163" s="191"/>
      <c r="L1163" s="174" t="str">
        <f t="shared" si="37"/>
        <v>T</v>
      </c>
    </row>
    <row r="1164" spans="1:12" hidden="1" x14ac:dyDescent="0.2">
      <c r="A1164" s="172" t="str">
        <f t="shared" si="36"/>
        <v/>
      </c>
      <c r="B1164" s="186"/>
      <c r="C1164" s="187"/>
      <c r="D1164" s="187"/>
      <c r="E1164" s="187"/>
      <c r="F1164" s="187"/>
      <c r="G1164" s="188"/>
      <c r="H1164" s="189"/>
      <c r="I1164" s="189"/>
      <c r="J1164" s="190"/>
      <c r="K1164" s="191"/>
      <c r="L1164" s="174" t="str">
        <f t="shared" si="37"/>
        <v>T</v>
      </c>
    </row>
    <row r="1165" spans="1:12" hidden="1" x14ac:dyDescent="0.2">
      <c r="A1165" s="172" t="str">
        <f t="shared" si="36"/>
        <v/>
      </c>
      <c r="B1165" s="186"/>
      <c r="C1165" s="187"/>
      <c r="D1165" s="187"/>
      <c r="E1165" s="187"/>
      <c r="F1165" s="187"/>
      <c r="G1165" s="188"/>
      <c r="H1165" s="189"/>
      <c r="I1165" s="189"/>
      <c r="J1165" s="190"/>
      <c r="K1165" s="191"/>
      <c r="L1165" s="174" t="str">
        <f t="shared" si="37"/>
        <v>T</v>
      </c>
    </row>
    <row r="1166" spans="1:12" hidden="1" x14ac:dyDescent="0.2">
      <c r="A1166" s="172" t="str">
        <f t="shared" si="36"/>
        <v/>
      </c>
      <c r="B1166" s="186"/>
      <c r="C1166" s="187"/>
      <c r="D1166" s="187"/>
      <c r="E1166" s="187"/>
      <c r="F1166" s="187"/>
      <c r="G1166" s="188"/>
      <c r="H1166" s="189"/>
      <c r="I1166" s="189"/>
      <c r="J1166" s="190"/>
      <c r="K1166" s="191"/>
      <c r="L1166" s="174" t="str">
        <f t="shared" si="37"/>
        <v>T</v>
      </c>
    </row>
    <row r="1167" spans="1:12" hidden="1" x14ac:dyDescent="0.2">
      <c r="A1167" s="172" t="str">
        <f t="shared" si="36"/>
        <v/>
      </c>
      <c r="B1167" s="186"/>
      <c r="C1167" s="187"/>
      <c r="D1167" s="187"/>
      <c r="E1167" s="187"/>
      <c r="F1167" s="187"/>
      <c r="G1167" s="188"/>
      <c r="H1167" s="189"/>
      <c r="I1167" s="189"/>
      <c r="J1167" s="190"/>
      <c r="K1167" s="191"/>
      <c r="L1167" s="174" t="str">
        <f t="shared" si="37"/>
        <v>T</v>
      </c>
    </row>
    <row r="1168" spans="1:12" hidden="1" x14ac:dyDescent="0.2">
      <c r="A1168" s="172" t="str">
        <f t="shared" si="36"/>
        <v/>
      </c>
      <c r="B1168" s="186"/>
      <c r="C1168" s="187"/>
      <c r="D1168" s="187"/>
      <c r="E1168" s="187"/>
      <c r="F1168" s="187"/>
      <c r="G1168" s="188"/>
      <c r="H1168" s="189"/>
      <c r="I1168" s="189"/>
      <c r="J1168" s="190"/>
      <c r="K1168" s="191"/>
      <c r="L1168" s="174" t="str">
        <f t="shared" si="37"/>
        <v>T</v>
      </c>
    </row>
    <row r="1169" spans="1:12" hidden="1" x14ac:dyDescent="0.2">
      <c r="A1169" s="172" t="str">
        <f t="shared" si="36"/>
        <v/>
      </c>
      <c r="B1169" s="186"/>
      <c r="C1169" s="187"/>
      <c r="D1169" s="187"/>
      <c r="E1169" s="187"/>
      <c r="F1169" s="187"/>
      <c r="G1169" s="188"/>
      <c r="H1169" s="189"/>
      <c r="I1169" s="189"/>
      <c r="J1169" s="190"/>
      <c r="K1169" s="191"/>
      <c r="L1169" s="174" t="str">
        <f t="shared" si="37"/>
        <v>T</v>
      </c>
    </row>
    <row r="1170" spans="1:12" hidden="1" x14ac:dyDescent="0.2">
      <c r="A1170" s="172" t="str">
        <f t="shared" si="36"/>
        <v/>
      </c>
      <c r="B1170" s="186"/>
      <c r="C1170" s="187"/>
      <c r="D1170" s="187"/>
      <c r="E1170" s="187"/>
      <c r="F1170" s="187"/>
      <c r="G1170" s="188"/>
      <c r="H1170" s="189"/>
      <c r="I1170" s="189"/>
      <c r="J1170" s="190"/>
      <c r="K1170" s="191"/>
      <c r="L1170" s="174" t="str">
        <f t="shared" si="37"/>
        <v>T</v>
      </c>
    </row>
    <row r="1171" spans="1:12" hidden="1" x14ac:dyDescent="0.2">
      <c r="A1171" s="172" t="str">
        <f t="shared" si="36"/>
        <v/>
      </c>
      <c r="B1171" s="186"/>
      <c r="C1171" s="187"/>
      <c r="D1171" s="187"/>
      <c r="E1171" s="187"/>
      <c r="F1171" s="187"/>
      <c r="G1171" s="188"/>
      <c r="H1171" s="189"/>
      <c r="I1171" s="189"/>
      <c r="J1171" s="190"/>
      <c r="K1171" s="191"/>
      <c r="L1171" s="174" t="str">
        <f t="shared" si="37"/>
        <v>T</v>
      </c>
    </row>
    <row r="1172" spans="1:12" hidden="1" x14ac:dyDescent="0.2">
      <c r="A1172" s="172" t="str">
        <f t="shared" si="36"/>
        <v/>
      </c>
      <c r="B1172" s="186"/>
      <c r="C1172" s="187"/>
      <c r="D1172" s="187"/>
      <c r="E1172" s="187"/>
      <c r="F1172" s="187"/>
      <c r="G1172" s="188"/>
      <c r="H1172" s="189"/>
      <c r="I1172" s="189"/>
      <c r="J1172" s="190"/>
      <c r="K1172" s="191"/>
      <c r="L1172" s="174" t="str">
        <f t="shared" si="37"/>
        <v>T</v>
      </c>
    </row>
    <row r="1173" spans="1:12" hidden="1" x14ac:dyDescent="0.2">
      <c r="A1173" s="172" t="str">
        <f t="shared" si="36"/>
        <v/>
      </c>
      <c r="B1173" s="186"/>
      <c r="C1173" s="187"/>
      <c r="D1173" s="187"/>
      <c r="E1173" s="187"/>
      <c r="F1173" s="187"/>
      <c r="G1173" s="188"/>
      <c r="H1173" s="189"/>
      <c r="I1173" s="189"/>
      <c r="J1173" s="190"/>
      <c r="K1173" s="191"/>
      <c r="L1173" s="174" t="str">
        <f t="shared" si="37"/>
        <v>T</v>
      </c>
    </row>
    <row r="1174" spans="1:12" hidden="1" x14ac:dyDescent="0.2">
      <c r="A1174" s="172" t="str">
        <f t="shared" si="36"/>
        <v/>
      </c>
      <c r="B1174" s="186"/>
      <c r="C1174" s="187"/>
      <c r="D1174" s="187"/>
      <c r="E1174" s="187"/>
      <c r="F1174" s="187"/>
      <c r="G1174" s="188"/>
      <c r="H1174" s="189"/>
      <c r="I1174" s="189"/>
      <c r="J1174" s="190"/>
      <c r="K1174" s="191"/>
      <c r="L1174" s="174" t="str">
        <f t="shared" si="37"/>
        <v>T</v>
      </c>
    </row>
    <row r="1175" spans="1:12" hidden="1" x14ac:dyDescent="0.2">
      <c r="A1175" s="172" t="str">
        <f t="shared" si="36"/>
        <v/>
      </c>
      <c r="B1175" s="186"/>
      <c r="C1175" s="187"/>
      <c r="D1175" s="187"/>
      <c r="E1175" s="187"/>
      <c r="F1175" s="187"/>
      <c r="G1175" s="188"/>
      <c r="H1175" s="189"/>
      <c r="I1175" s="189"/>
      <c r="J1175" s="190"/>
      <c r="K1175" s="191"/>
      <c r="L1175" s="174" t="str">
        <f t="shared" si="37"/>
        <v>T</v>
      </c>
    </row>
    <row r="1176" spans="1:12" hidden="1" x14ac:dyDescent="0.2">
      <c r="A1176" s="172" t="str">
        <f t="shared" si="36"/>
        <v/>
      </c>
      <c r="B1176" s="186"/>
      <c r="C1176" s="187"/>
      <c r="D1176" s="187"/>
      <c r="E1176" s="187"/>
      <c r="F1176" s="187"/>
      <c r="G1176" s="188"/>
      <c r="H1176" s="189"/>
      <c r="I1176" s="189"/>
      <c r="J1176" s="190"/>
      <c r="K1176" s="191"/>
      <c r="L1176" s="174" t="str">
        <f t="shared" si="37"/>
        <v>T</v>
      </c>
    </row>
    <row r="1177" spans="1:12" hidden="1" x14ac:dyDescent="0.2">
      <c r="A1177" s="172" t="str">
        <f t="shared" si="36"/>
        <v/>
      </c>
      <c r="B1177" s="186"/>
      <c r="C1177" s="187"/>
      <c r="D1177" s="187"/>
      <c r="E1177" s="187"/>
      <c r="F1177" s="187"/>
      <c r="G1177" s="188"/>
      <c r="H1177" s="189"/>
      <c r="I1177" s="189"/>
      <c r="J1177" s="190"/>
      <c r="K1177" s="191"/>
      <c r="L1177" s="174" t="str">
        <f t="shared" si="37"/>
        <v>T</v>
      </c>
    </row>
    <row r="1178" spans="1:12" hidden="1" x14ac:dyDescent="0.2">
      <c r="A1178" s="172" t="str">
        <f t="shared" si="36"/>
        <v/>
      </c>
      <c r="B1178" s="186"/>
      <c r="C1178" s="187"/>
      <c r="D1178" s="187"/>
      <c r="E1178" s="187"/>
      <c r="F1178" s="187"/>
      <c r="G1178" s="188"/>
      <c r="H1178" s="189"/>
      <c r="I1178" s="189"/>
      <c r="J1178" s="190"/>
      <c r="K1178" s="191"/>
      <c r="L1178" s="174" t="str">
        <f t="shared" si="37"/>
        <v>T</v>
      </c>
    </row>
    <row r="1179" spans="1:12" hidden="1" x14ac:dyDescent="0.2">
      <c r="A1179" s="172" t="str">
        <f t="shared" si="36"/>
        <v/>
      </c>
      <c r="B1179" s="186"/>
      <c r="C1179" s="187"/>
      <c r="D1179" s="187"/>
      <c r="E1179" s="187"/>
      <c r="F1179" s="187"/>
      <c r="G1179" s="188"/>
      <c r="H1179" s="189"/>
      <c r="I1179" s="189"/>
      <c r="J1179" s="190"/>
      <c r="K1179" s="191"/>
      <c r="L1179" s="174" t="str">
        <f t="shared" si="37"/>
        <v>T</v>
      </c>
    </row>
    <row r="1180" spans="1:12" hidden="1" x14ac:dyDescent="0.2">
      <c r="A1180" s="172" t="str">
        <f t="shared" si="36"/>
        <v/>
      </c>
      <c r="B1180" s="186"/>
      <c r="C1180" s="187"/>
      <c r="D1180" s="187"/>
      <c r="E1180" s="187"/>
      <c r="F1180" s="187"/>
      <c r="G1180" s="188"/>
      <c r="H1180" s="189"/>
      <c r="I1180" s="189"/>
      <c r="J1180" s="190"/>
      <c r="K1180" s="191"/>
      <c r="L1180" s="174" t="str">
        <f t="shared" si="37"/>
        <v>T</v>
      </c>
    </row>
    <row r="1181" spans="1:12" hidden="1" x14ac:dyDescent="0.2">
      <c r="A1181" s="172" t="str">
        <f t="shared" ref="A1181:A1244" si="38">IF(B1181&lt;&gt;0,"F","")</f>
        <v/>
      </c>
      <c r="B1181" s="186"/>
      <c r="C1181" s="187"/>
      <c r="D1181" s="187"/>
      <c r="E1181" s="187"/>
      <c r="F1181" s="187"/>
      <c r="G1181" s="188"/>
      <c r="H1181" s="189"/>
      <c r="I1181" s="189"/>
      <c r="J1181" s="190"/>
      <c r="K1181" s="191"/>
      <c r="L1181" s="174" t="str">
        <f t="shared" ref="L1181:L1244" si="39">IF(I1181=0,"T","I")</f>
        <v>T</v>
      </c>
    </row>
    <row r="1182" spans="1:12" hidden="1" x14ac:dyDescent="0.2">
      <c r="A1182" s="172" t="str">
        <f t="shared" si="38"/>
        <v/>
      </c>
      <c r="B1182" s="186"/>
      <c r="C1182" s="187"/>
      <c r="D1182" s="187"/>
      <c r="E1182" s="187"/>
      <c r="F1182" s="187"/>
      <c r="G1182" s="188"/>
      <c r="H1182" s="189"/>
      <c r="I1182" s="189"/>
      <c r="J1182" s="190"/>
      <c r="K1182" s="191"/>
      <c r="L1182" s="174" t="str">
        <f t="shared" si="39"/>
        <v>T</v>
      </c>
    </row>
    <row r="1183" spans="1:12" hidden="1" x14ac:dyDescent="0.2">
      <c r="A1183" s="172" t="str">
        <f t="shared" si="38"/>
        <v/>
      </c>
      <c r="B1183" s="186"/>
      <c r="C1183" s="187"/>
      <c r="D1183" s="187"/>
      <c r="E1183" s="187"/>
      <c r="F1183" s="187"/>
      <c r="G1183" s="188"/>
      <c r="H1183" s="189"/>
      <c r="I1183" s="189"/>
      <c r="J1183" s="190"/>
      <c r="K1183" s="191"/>
      <c r="L1183" s="174" t="str">
        <f t="shared" si="39"/>
        <v>T</v>
      </c>
    </row>
    <row r="1184" spans="1:12" hidden="1" x14ac:dyDescent="0.2">
      <c r="A1184" s="172" t="str">
        <f t="shared" si="38"/>
        <v/>
      </c>
      <c r="B1184" s="186"/>
      <c r="C1184" s="187"/>
      <c r="D1184" s="187"/>
      <c r="E1184" s="187"/>
      <c r="F1184" s="187"/>
      <c r="G1184" s="188"/>
      <c r="H1184" s="189"/>
      <c r="I1184" s="189"/>
      <c r="J1184" s="190"/>
      <c r="K1184" s="191"/>
      <c r="L1184" s="174" t="str">
        <f t="shared" si="39"/>
        <v>T</v>
      </c>
    </row>
    <row r="1185" spans="1:12" hidden="1" x14ac:dyDescent="0.2">
      <c r="A1185" s="172" t="str">
        <f t="shared" si="38"/>
        <v/>
      </c>
      <c r="B1185" s="186"/>
      <c r="C1185" s="187"/>
      <c r="D1185" s="187"/>
      <c r="E1185" s="187"/>
      <c r="F1185" s="187"/>
      <c r="G1185" s="188"/>
      <c r="H1185" s="189"/>
      <c r="I1185" s="189"/>
      <c r="J1185" s="190"/>
      <c r="K1185" s="191"/>
      <c r="L1185" s="174" t="str">
        <f t="shared" si="39"/>
        <v>T</v>
      </c>
    </row>
    <row r="1186" spans="1:12" hidden="1" x14ac:dyDescent="0.2">
      <c r="A1186" s="172" t="str">
        <f t="shared" si="38"/>
        <v/>
      </c>
      <c r="B1186" s="186"/>
      <c r="C1186" s="187"/>
      <c r="D1186" s="187"/>
      <c r="E1186" s="187"/>
      <c r="F1186" s="187"/>
      <c r="G1186" s="188"/>
      <c r="H1186" s="189"/>
      <c r="I1186" s="189"/>
      <c r="J1186" s="190"/>
      <c r="K1186" s="191"/>
      <c r="L1186" s="174" t="str">
        <f t="shared" si="39"/>
        <v>T</v>
      </c>
    </row>
    <row r="1187" spans="1:12" hidden="1" x14ac:dyDescent="0.2">
      <c r="A1187" s="172" t="str">
        <f t="shared" si="38"/>
        <v/>
      </c>
      <c r="B1187" s="186"/>
      <c r="C1187" s="187"/>
      <c r="D1187" s="187"/>
      <c r="E1187" s="187"/>
      <c r="F1187" s="187"/>
      <c r="G1187" s="188"/>
      <c r="H1187" s="189"/>
      <c r="I1187" s="189"/>
      <c r="J1187" s="190"/>
      <c r="K1187" s="191"/>
      <c r="L1187" s="174" t="str">
        <f t="shared" si="39"/>
        <v>T</v>
      </c>
    </row>
    <row r="1188" spans="1:12" hidden="1" x14ac:dyDescent="0.2">
      <c r="A1188" s="172" t="str">
        <f t="shared" si="38"/>
        <v/>
      </c>
      <c r="B1188" s="186"/>
      <c r="C1188" s="187"/>
      <c r="D1188" s="187"/>
      <c r="E1188" s="187"/>
      <c r="F1188" s="187"/>
      <c r="G1188" s="188"/>
      <c r="H1188" s="189"/>
      <c r="I1188" s="189"/>
      <c r="J1188" s="190"/>
      <c r="K1188" s="191"/>
      <c r="L1188" s="174" t="str">
        <f t="shared" si="39"/>
        <v>T</v>
      </c>
    </row>
    <row r="1189" spans="1:12" hidden="1" x14ac:dyDescent="0.2">
      <c r="A1189" s="172" t="str">
        <f t="shared" si="38"/>
        <v/>
      </c>
      <c r="B1189" s="186"/>
      <c r="C1189" s="187"/>
      <c r="D1189" s="187"/>
      <c r="E1189" s="187"/>
      <c r="F1189" s="187"/>
      <c r="G1189" s="188"/>
      <c r="H1189" s="189"/>
      <c r="I1189" s="189"/>
      <c r="J1189" s="190"/>
      <c r="K1189" s="191"/>
      <c r="L1189" s="174" t="str">
        <f t="shared" si="39"/>
        <v>T</v>
      </c>
    </row>
    <row r="1190" spans="1:12" hidden="1" x14ac:dyDescent="0.2">
      <c r="A1190" s="172" t="str">
        <f t="shared" si="38"/>
        <v/>
      </c>
      <c r="B1190" s="186"/>
      <c r="C1190" s="187"/>
      <c r="D1190" s="187"/>
      <c r="E1190" s="187"/>
      <c r="F1190" s="187"/>
      <c r="G1190" s="188"/>
      <c r="H1190" s="189"/>
      <c r="I1190" s="189"/>
      <c r="J1190" s="190"/>
      <c r="K1190" s="191"/>
      <c r="L1190" s="174" t="str">
        <f t="shared" si="39"/>
        <v>T</v>
      </c>
    </row>
    <row r="1191" spans="1:12" hidden="1" x14ac:dyDescent="0.2">
      <c r="A1191" s="172" t="str">
        <f t="shared" si="38"/>
        <v/>
      </c>
      <c r="B1191" s="186"/>
      <c r="C1191" s="187"/>
      <c r="D1191" s="187"/>
      <c r="E1191" s="187"/>
      <c r="F1191" s="187"/>
      <c r="G1191" s="188"/>
      <c r="H1191" s="189"/>
      <c r="I1191" s="189"/>
      <c r="J1191" s="190"/>
      <c r="K1191" s="191"/>
      <c r="L1191" s="174" t="str">
        <f t="shared" si="39"/>
        <v>T</v>
      </c>
    </row>
    <row r="1192" spans="1:12" hidden="1" x14ac:dyDescent="0.2">
      <c r="A1192" s="172" t="str">
        <f t="shared" si="38"/>
        <v/>
      </c>
      <c r="B1192" s="186"/>
      <c r="C1192" s="187"/>
      <c r="D1192" s="187"/>
      <c r="E1192" s="187"/>
      <c r="F1192" s="187"/>
      <c r="G1192" s="188"/>
      <c r="H1192" s="189"/>
      <c r="I1192" s="189"/>
      <c r="J1192" s="190"/>
      <c r="K1192" s="191"/>
      <c r="L1192" s="174" t="str">
        <f t="shared" si="39"/>
        <v>T</v>
      </c>
    </row>
    <row r="1193" spans="1:12" hidden="1" x14ac:dyDescent="0.2">
      <c r="A1193" s="172" t="str">
        <f t="shared" si="38"/>
        <v/>
      </c>
      <c r="B1193" s="186"/>
      <c r="C1193" s="187"/>
      <c r="D1193" s="187"/>
      <c r="E1193" s="187"/>
      <c r="F1193" s="187"/>
      <c r="G1193" s="188"/>
      <c r="H1193" s="189"/>
      <c r="I1193" s="189"/>
      <c r="J1193" s="190"/>
      <c r="K1193" s="191"/>
      <c r="L1193" s="174" t="str">
        <f t="shared" si="39"/>
        <v>T</v>
      </c>
    </row>
    <row r="1194" spans="1:12" hidden="1" x14ac:dyDescent="0.2">
      <c r="A1194" s="172" t="str">
        <f t="shared" si="38"/>
        <v/>
      </c>
      <c r="B1194" s="186"/>
      <c r="C1194" s="187"/>
      <c r="D1194" s="187"/>
      <c r="E1194" s="187"/>
      <c r="F1194" s="187"/>
      <c r="G1194" s="188"/>
      <c r="H1194" s="189"/>
      <c r="I1194" s="189"/>
      <c r="J1194" s="190"/>
      <c r="K1194" s="191"/>
      <c r="L1194" s="174" t="str">
        <f t="shared" si="39"/>
        <v>T</v>
      </c>
    </row>
    <row r="1195" spans="1:12" hidden="1" x14ac:dyDescent="0.2">
      <c r="A1195" s="172" t="str">
        <f t="shared" si="38"/>
        <v/>
      </c>
      <c r="B1195" s="186"/>
      <c r="C1195" s="187"/>
      <c r="D1195" s="187"/>
      <c r="E1195" s="187"/>
      <c r="F1195" s="187"/>
      <c r="G1195" s="188"/>
      <c r="H1195" s="189"/>
      <c r="I1195" s="189"/>
      <c r="J1195" s="190"/>
      <c r="K1195" s="191"/>
      <c r="L1195" s="174" t="str">
        <f t="shared" si="39"/>
        <v>T</v>
      </c>
    </row>
    <row r="1196" spans="1:12" hidden="1" x14ac:dyDescent="0.2">
      <c r="A1196" s="172" t="str">
        <f t="shared" si="38"/>
        <v/>
      </c>
      <c r="B1196" s="186"/>
      <c r="C1196" s="187"/>
      <c r="D1196" s="187"/>
      <c r="E1196" s="187"/>
      <c r="F1196" s="187"/>
      <c r="G1196" s="188"/>
      <c r="H1196" s="189"/>
      <c r="I1196" s="189"/>
      <c r="J1196" s="190"/>
      <c r="K1196" s="191"/>
      <c r="L1196" s="174" t="str">
        <f t="shared" si="39"/>
        <v>T</v>
      </c>
    </row>
    <row r="1197" spans="1:12" hidden="1" x14ac:dyDescent="0.2">
      <c r="A1197" s="172" t="str">
        <f t="shared" si="38"/>
        <v/>
      </c>
      <c r="B1197" s="186"/>
      <c r="C1197" s="187"/>
      <c r="D1197" s="187"/>
      <c r="E1197" s="187"/>
      <c r="F1197" s="187"/>
      <c r="G1197" s="188"/>
      <c r="H1197" s="189"/>
      <c r="I1197" s="189"/>
      <c r="J1197" s="190"/>
      <c r="K1197" s="191"/>
      <c r="L1197" s="174" t="str">
        <f t="shared" si="39"/>
        <v>T</v>
      </c>
    </row>
    <row r="1198" spans="1:12" hidden="1" x14ac:dyDescent="0.2">
      <c r="A1198" s="172" t="str">
        <f t="shared" si="38"/>
        <v/>
      </c>
      <c r="B1198" s="186"/>
      <c r="C1198" s="187"/>
      <c r="D1198" s="187"/>
      <c r="E1198" s="187"/>
      <c r="F1198" s="187"/>
      <c r="G1198" s="188"/>
      <c r="H1198" s="189"/>
      <c r="I1198" s="189"/>
      <c r="J1198" s="190"/>
      <c r="K1198" s="191"/>
      <c r="L1198" s="174" t="str">
        <f t="shared" si="39"/>
        <v>T</v>
      </c>
    </row>
    <row r="1199" spans="1:12" hidden="1" x14ac:dyDescent="0.2">
      <c r="A1199" s="172" t="str">
        <f t="shared" si="38"/>
        <v/>
      </c>
      <c r="B1199" s="186"/>
      <c r="C1199" s="187"/>
      <c r="D1199" s="187"/>
      <c r="E1199" s="187"/>
      <c r="F1199" s="187"/>
      <c r="G1199" s="188"/>
      <c r="H1199" s="189"/>
      <c r="I1199" s="189"/>
      <c r="J1199" s="190"/>
      <c r="K1199" s="191"/>
      <c r="L1199" s="174" t="str">
        <f t="shared" si="39"/>
        <v>T</v>
      </c>
    </row>
    <row r="1200" spans="1:12" hidden="1" x14ac:dyDescent="0.2">
      <c r="A1200" s="172" t="str">
        <f t="shared" si="38"/>
        <v/>
      </c>
      <c r="B1200" s="186"/>
      <c r="C1200" s="187"/>
      <c r="D1200" s="187"/>
      <c r="E1200" s="187"/>
      <c r="F1200" s="187"/>
      <c r="G1200" s="188"/>
      <c r="H1200" s="189"/>
      <c r="I1200" s="189"/>
      <c r="J1200" s="190"/>
      <c r="K1200" s="191"/>
      <c r="L1200" s="174" t="str">
        <f t="shared" si="39"/>
        <v>T</v>
      </c>
    </row>
    <row r="1201" spans="1:12" hidden="1" x14ac:dyDescent="0.2">
      <c r="A1201" s="172" t="str">
        <f t="shared" si="38"/>
        <v/>
      </c>
      <c r="B1201" s="186"/>
      <c r="C1201" s="187"/>
      <c r="D1201" s="187"/>
      <c r="E1201" s="187"/>
      <c r="F1201" s="187"/>
      <c r="G1201" s="188"/>
      <c r="H1201" s="189"/>
      <c r="I1201" s="189"/>
      <c r="J1201" s="190"/>
      <c r="K1201" s="191"/>
      <c r="L1201" s="174" t="str">
        <f t="shared" si="39"/>
        <v>T</v>
      </c>
    </row>
    <row r="1202" spans="1:12" hidden="1" x14ac:dyDescent="0.2">
      <c r="A1202" s="172" t="str">
        <f t="shared" si="38"/>
        <v/>
      </c>
      <c r="B1202" s="186"/>
      <c r="C1202" s="187"/>
      <c r="D1202" s="187"/>
      <c r="E1202" s="187"/>
      <c r="F1202" s="187"/>
      <c r="G1202" s="188"/>
      <c r="H1202" s="189"/>
      <c r="I1202" s="189"/>
      <c r="J1202" s="190"/>
      <c r="K1202" s="191"/>
      <c r="L1202" s="174" t="str">
        <f t="shared" si="39"/>
        <v>T</v>
      </c>
    </row>
    <row r="1203" spans="1:12" hidden="1" x14ac:dyDescent="0.2">
      <c r="A1203" s="172" t="str">
        <f t="shared" si="38"/>
        <v/>
      </c>
      <c r="B1203" s="186"/>
      <c r="C1203" s="187"/>
      <c r="D1203" s="187"/>
      <c r="E1203" s="187"/>
      <c r="F1203" s="187"/>
      <c r="G1203" s="188"/>
      <c r="H1203" s="189"/>
      <c r="I1203" s="189"/>
      <c r="J1203" s="190"/>
      <c r="K1203" s="191"/>
      <c r="L1203" s="174" t="str">
        <f t="shared" si="39"/>
        <v>T</v>
      </c>
    </row>
    <row r="1204" spans="1:12" hidden="1" x14ac:dyDescent="0.2">
      <c r="A1204" s="172" t="str">
        <f t="shared" si="38"/>
        <v/>
      </c>
      <c r="B1204" s="186"/>
      <c r="C1204" s="187"/>
      <c r="D1204" s="187"/>
      <c r="E1204" s="187"/>
      <c r="F1204" s="187"/>
      <c r="G1204" s="188"/>
      <c r="H1204" s="189"/>
      <c r="I1204" s="189"/>
      <c r="J1204" s="190"/>
      <c r="K1204" s="191"/>
      <c r="L1204" s="174" t="str">
        <f t="shared" si="39"/>
        <v>T</v>
      </c>
    </row>
    <row r="1205" spans="1:12" hidden="1" x14ac:dyDescent="0.2">
      <c r="A1205" s="172" t="str">
        <f t="shared" si="38"/>
        <v/>
      </c>
      <c r="B1205" s="186"/>
      <c r="C1205" s="187"/>
      <c r="D1205" s="187"/>
      <c r="E1205" s="187"/>
      <c r="F1205" s="187"/>
      <c r="G1205" s="188"/>
      <c r="H1205" s="189"/>
      <c r="I1205" s="189"/>
      <c r="J1205" s="190"/>
      <c r="K1205" s="191"/>
      <c r="L1205" s="174" t="str">
        <f t="shared" si="39"/>
        <v>T</v>
      </c>
    </row>
    <row r="1206" spans="1:12" hidden="1" x14ac:dyDescent="0.2">
      <c r="A1206" s="172" t="str">
        <f t="shared" si="38"/>
        <v/>
      </c>
      <c r="B1206" s="186"/>
      <c r="C1206" s="187"/>
      <c r="D1206" s="187"/>
      <c r="E1206" s="187"/>
      <c r="F1206" s="187"/>
      <c r="G1206" s="188"/>
      <c r="H1206" s="189"/>
      <c r="I1206" s="189"/>
      <c r="J1206" s="190"/>
      <c r="K1206" s="191"/>
      <c r="L1206" s="174" t="str">
        <f t="shared" si="39"/>
        <v>T</v>
      </c>
    </row>
    <row r="1207" spans="1:12" hidden="1" x14ac:dyDescent="0.2">
      <c r="A1207" s="172" t="str">
        <f t="shared" si="38"/>
        <v/>
      </c>
      <c r="B1207" s="186"/>
      <c r="C1207" s="187"/>
      <c r="D1207" s="187"/>
      <c r="E1207" s="187"/>
      <c r="F1207" s="187"/>
      <c r="G1207" s="188"/>
      <c r="H1207" s="189"/>
      <c r="I1207" s="189"/>
      <c r="J1207" s="190"/>
      <c r="K1207" s="191"/>
      <c r="L1207" s="174" t="str">
        <f t="shared" si="39"/>
        <v>T</v>
      </c>
    </row>
    <row r="1208" spans="1:12" hidden="1" x14ac:dyDescent="0.2">
      <c r="A1208" s="172" t="str">
        <f t="shared" si="38"/>
        <v/>
      </c>
      <c r="B1208" s="186"/>
      <c r="C1208" s="187"/>
      <c r="D1208" s="187"/>
      <c r="E1208" s="187"/>
      <c r="F1208" s="187"/>
      <c r="G1208" s="188"/>
      <c r="H1208" s="189"/>
      <c r="I1208" s="189"/>
      <c r="J1208" s="190"/>
      <c r="K1208" s="191"/>
      <c r="L1208" s="174" t="str">
        <f t="shared" si="39"/>
        <v>T</v>
      </c>
    </row>
    <row r="1209" spans="1:12" hidden="1" x14ac:dyDescent="0.2">
      <c r="A1209" s="172" t="str">
        <f t="shared" si="38"/>
        <v/>
      </c>
      <c r="B1209" s="186"/>
      <c r="C1209" s="187"/>
      <c r="D1209" s="187"/>
      <c r="E1209" s="187"/>
      <c r="F1209" s="187"/>
      <c r="G1209" s="188"/>
      <c r="H1209" s="189"/>
      <c r="I1209" s="189"/>
      <c r="J1209" s="190"/>
      <c r="K1209" s="191"/>
      <c r="L1209" s="174" t="str">
        <f t="shared" si="39"/>
        <v>T</v>
      </c>
    </row>
    <row r="1210" spans="1:12" hidden="1" x14ac:dyDescent="0.2">
      <c r="A1210" s="172" t="str">
        <f t="shared" si="38"/>
        <v/>
      </c>
      <c r="B1210" s="186"/>
      <c r="C1210" s="187"/>
      <c r="D1210" s="187"/>
      <c r="E1210" s="187"/>
      <c r="F1210" s="187"/>
      <c r="G1210" s="188"/>
      <c r="H1210" s="189"/>
      <c r="I1210" s="189"/>
      <c r="J1210" s="190"/>
      <c r="K1210" s="191"/>
      <c r="L1210" s="174" t="str">
        <f t="shared" si="39"/>
        <v>T</v>
      </c>
    </row>
    <row r="1211" spans="1:12" hidden="1" x14ac:dyDescent="0.2">
      <c r="A1211" s="172" t="str">
        <f t="shared" si="38"/>
        <v/>
      </c>
      <c r="B1211" s="186"/>
      <c r="C1211" s="187"/>
      <c r="D1211" s="187"/>
      <c r="E1211" s="187"/>
      <c r="F1211" s="187"/>
      <c r="G1211" s="188"/>
      <c r="H1211" s="189"/>
      <c r="I1211" s="189"/>
      <c r="J1211" s="190"/>
      <c r="K1211" s="191"/>
      <c r="L1211" s="174" t="str">
        <f t="shared" si="39"/>
        <v>T</v>
      </c>
    </row>
    <row r="1212" spans="1:12" hidden="1" x14ac:dyDescent="0.2">
      <c r="A1212" s="172" t="str">
        <f t="shared" si="38"/>
        <v/>
      </c>
      <c r="B1212" s="186"/>
      <c r="C1212" s="187"/>
      <c r="D1212" s="187"/>
      <c r="E1212" s="187"/>
      <c r="F1212" s="187"/>
      <c r="G1212" s="188"/>
      <c r="H1212" s="189"/>
      <c r="I1212" s="189"/>
      <c r="J1212" s="190"/>
      <c r="K1212" s="191"/>
      <c r="L1212" s="174" t="str">
        <f t="shared" si="39"/>
        <v>T</v>
      </c>
    </row>
    <row r="1213" spans="1:12" hidden="1" x14ac:dyDescent="0.2">
      <c r="A1213" s="172" t="str">
        <f t="shared" si="38"/>
        <v/>
      </c>
      <c r="B1213" s="186"/>
      <c r="C1213" s="187"/>
      <c r="D1213" s="187"/>
      <c r="E1213" s="187"/>
      <c r="F1213" s="187"/>
      <c r="G1213" s="188"/>
      <c r="H1213" s="189"/>
      <c r="I1213" s="189"/>
      <c r="J1213" s="190"/>
      <c r="K1213" s="191"/>
      <c r="L1213" s="174" t="str">
        <f t="shared" si="39"/>
        <v>T</v>
      </c>
    </row>
    <row r="1214" spans="1:12" hidden="1" x14ac:dyDescent="0.2">
      <c r="A1214" s="172" t="str">
        <f t="shared" si="38"/>
        <v/>
      </c>
      <c r="B1214" s="186"/>
      <c r="C1214" s="187"/>
      <c r="D1214" s="187"/>
      <c r="E1214" s="187"/>
      <c r="F1214" s="187"/>
      <c r="G1214" s="188"/>
      <c r="H1214" s="189"/>
      <c r="I1214" s="189"/>
      <c r="J1214" s="190"/>
      <c r="K1214" s="191"/>
      <c r="L1214" s="174" t="str">
        <f t="shared" si="39"/>
        <v>T</v>
      </c>
    </row>
    <row r="1215" spans="1:12" hidden="1" x14ac:dyDescent="0.2">
      <c r="A1215" s="172" t="str">
        <f t="shared" si="38"/>
        <v/>
      </c>
      <c r="B1215" s="186"/>
      <c r="C1215" s="187"/>
      <c r="D1215" s="187"/>
      <c r="E1215" s="187"/>
      <c r="F1215" s="187"/>
      <c r="G1215" s="188"/>
      <c r="H1215" s="189"/>
      <c r="I1215" s="189"/>
      <c r="J1215" s="190"/>
      <c r="K1215" s="191"/>
      <c r="L1215" s="174" t="str">
        <f t="shared" si="39"/>
        <v>T</v>
      </c>
    </row>
    <row r="1216" spans="1:12" hidden="1" x14ac:dyDescent="0.2">
      <c r="A1216" s="172" t="str">
        <f t="shared" si="38"/>
        <v/>
      </c>
      <c r="B1216" s="186"/>
      <c r="C1216" s="187"/>
      <c r="D1216" s="187"/>
      <c r="E1216" s="187"/>
      <c r="F1216" s="187"/>
      <c r="G1216" s="188"/>
      <c r="H1216" s="189"/>
      <c r="I1216" s="189"/>
      <c r="J1216" s="190"/>
      <c r="K1216" s="191"/>
      <c r="L1216" s="174" t="str">
        <f t="shared" si="39"/>
        <v>T</v>
      </c>
    </row>
    <row r="1217" spans="1:12" hidden="1" x14ac:dyDescent="0.2">
      <c r="A1217" s="172" t="str">
        <f t="shared" si="38"/>
        <v/>
      </c>
      <c r="B1217" s="186"/>
      <c r="C1217" s="187"/>
      <c r="D1217" s="187"/>
      <c r="E1217" s="187"/>
      <c r="F1217" s="187"/>
      <c r="G1217" s="188"/>
      <c r="H1217" s="189"/>
      <c r="I1217" s="189"/>
      <c r="J1217" s="190"/>
      <c r="K1217" s="191"/>
      <c r="L1217" s="174" t="str">
        <f t="shared" si="39"/>
        <v>T</v>
      </c>
    </row>
    <row r="1218" spans="1:12" hidden="1" x14ac:dyDescent="0.2">
      <c r="A1218" s="172" t="str">
        <f t="shared" si="38"/>
        <v/>
      </c>
      <c r="B1218" s="186"/>
      <c r="C1218" s="187"/>
      <c r="D1218" s="187"/>
      <c r="E1218" s="187"/>
      <c r="F1218" s="187"/>
      <c r="G1218" s="188"/>
      <c r="H1218" s="189"/>
      <c r="I1218" s="189"/>
      <c r="J1218" s="190"/>
      <c r="K1218" s="191"/>
      <c r="L1218" s="174" t="str">
        <f t="shared" si="39"/>
        <v>T</v>
      </c>
    </row>
    <row r="1219" spans="1:12" hidden="1" x14ac:dyDescent="0.2">
      <c r="A1219" s="172" t="str">
        <f t="shared" si="38"/>
        <v/>
      </c>
      <c r="B1219" s="186"/>
      <c r="C1219" s="187"/>
      <c r="D1219" s="187"/>
      <c r="E1219" s="187"/>
      <c r="F1219" s="187"/>
      <c r="G1219" s="188"/>
      <c r="H1219" s="189"/>
      <c r="I1219" s="189"/>
      <c r="J1219" s="190"/>
      <c r="K1219" s="191"/>
      <c r="L1219" s="174" t="str">
        <f t="shared" si="39"/>
        <v>T</v>
      </c>
    </row>
    <row r="1220" spans="1:12" hidden="1" x14ac:dyDescent="0.2">
      <c r="A1220" s="172" t="str">
        <f t="shared" si="38"/>
        <v/>
      </c>
      <c r="B1220" s="186"/>
      <c r="C1220" s="187"/>
      <c r="D1220" s="187"/>
      <c r="E1220" s="187"/>
      <c r="F1220" s="187"/>
      <c r="G1220" s="188"/>
      <c r="H1220" s="189"/>
      <c r="I1220" s="189"/>
      <c r="J1220" s="190"/>
      <c r="K1220" s="191"/>
      <c r="L1220" s="174" t="str">
        <f t="shared" si="39"/>
        <v>T</v>
      </c>
    </row>
    <row r="1221" spans="1:12" hidden="1" x14ac:dyDescent="0.2">
      <c r="A1221" s="172" t="str">
        <f t="shared" si="38"/>
        <v/>
      </c>
      <c r="B1221" s="186"/>
      <c r="C1221" s="187"/>
      <c r="D1221" s="187"/>
      <c r="E1221" s="187"/>
      <c r="F1221" s="187"/>
      <c r="G1221" s="188"/>
      <c r="H1221" s="189"/>
      <c r="I1221" s="189"/>
      <c r="J1221" s="190"/>
      <c r="K1221" s="191"/>
      <c r="L1221" s="174" t="str">
        <f t="shared" si="39"/>
        <v>T</v>
      </c>
    </row>
    <row r="1222" spans="1:12" hidden="1" x14ac:dyDescent="0.2">
      <c r="A1222" s="172" t="str">
        <f t="shared" si="38"/>
        <v/>
      </c>
      <c r="B1222" s="186"/>
      <c r="C1222" s="187"/>
      <c r="D1222" s="187"/>
      <c r="E1222" s="187"/>
      <c r="F1222" s="187"/>
      <c r="G1222" s="188"/>
      <c r="H1222" s="189"/>
      <c r="I1222" s="189"/>
      <c r="J1222" s="190"/>
      <c r="K1222" s="191"/>
      <c r="L1222" s="174" t="str">
        <f t="shared" si="39"/>
        <v>T</v>
      </c>
    </row>
    <row r="1223" spans="1:12" hidden="1" x14ac:dyDescent="0.2">
      <c r="A1223" s="172" t="str">
        <f t="shared" si="38"/>
        <v/>
      </c>
      <c r="B1223" s="186"/>
      <c r="C1223" s="187"/>
      <c r="D1223" s="187"/>
      <c r="E1223" s="187"/>
      <c r="F1223" s="187"/>
      <c r="G1223" s="188"/>
      <c r="H1223" s="189"/>
      <c r="I1223" s="189"/>
      <c r="J1223" s="190"/>
      <c r="K1223" s="191"/>
      <c r="L1223" s="174" t="str">
        <f t="shared" si="39"/>
        <v>T</v>
      </c>
    </row>
    <row r="1224" spans="1:12" hidden="1" x14ac:dyDescent="0.2">
      <c r="A1224" s="172" t="str">
        <f t="shared" si="38"/>
        <v/>
      </c>
      <c r="B1224" s="186"/>
      <c r="C1224" s="187"/>
      <c r="D1224" s="187"/>
      <c r="E1224" s="187"/>
      <c r="F1224" s="187"/>
      <c r="G1224" s="188"/>
      <c r="H1224" s="189"/>
      <c r="I1224" s="189"/>
      <c r="J1224" s="190"/>
      <c r="K1224" s="191"/>
      <c r="L1224" s="174" t="str">
        <f t="shared" si="39"/>
        <v>T</v>
      </c>
    </row>
    <row r="1225" spans="1:12" hidden="1" x14ac:dyDescent="0.2">
      <c r="A1225" s="172" t="str">
        <f t="shared" si="38"/>
        <v/>
      </c>
      <c r="B1225" s="186"/>
      <c r="C1225" s="187"/>
      <c r="D1225" s="187"/>
      <c r="E1225" s="187"/>
      <c r="F1225" s="187"/>
      <c r="G1225" s="188"/>
      <c r="H1225" s="189"/>
      <c r="I1225" s="189"/>
      <c r="J1225" s="190"/>
      <c r="K1225" s="191"/>
      <c r="L1225" s="174" t="str">
        <f t="shared" si="39"/>
        <v>T</v>
      </c>
    </row>
    <row r="1226" spans="1:12" hidden="1" x14ac:dyDescent="0.2">
      <c r="A1226" s="172" t="str">
        <f t="shared" si="38"/>
        <v/>
      </c>
      <c r="B1226" s="186"/>
      <c r="C1226" s="187"/>
      <c r="D1226" s="187"/>
      <c r="E1226" s="187"/>
      <c r="F1226" s="187"/>
      <c r="G1226" s="188"/>
      <c r="H1226" s="189"/>
      <c r="I1226" s="189"/>
      <c r="J1226" s="190"/>
      <c r="K1226" s="191"/>
      <c r="L1226" s="174" t="str">
        <f t="shared" si="39"/>
        <v>T</v>
      </c>
    </row>
    <row r="1227" spans="1:12" hidden="1" x14ac:dyDescent="0.2">
      <c r="A1227" s="172" t="str">
        <f t="shared" si="38"/>
        <v/>
      </c>
      <c r="B1227" s="186"/>
      <c r="C1227" s="187"/>
      <c r="D1227" s="187"/>
      <c r="E1227" s="187"/>
      <c r="F1227" s="187"/>
      <c r="G1227" s="188"/>
      <c r="H1227" s="189"/>
      <c r="I1227" s="189"/>
      <c r="J1227" s="190"/>
      <c r="K1227" s="191"/>
      <c r="L1227" s="174" t="str">
        <f t="shared" si="39"/>
        <v>T</v>
      </c>
    </row>
    <row r="1228" spans="1:12" hidden="1" x14ac:dyDescent="0.2">
      <c r="A1228" s="172" t="str">
        <f t="shared" si="38"/>
        <v/>
      </c>
      <c r="B1228" s="186"/>
      <c r="C1228" s="187"/>
      <c r="D1228" s="187"/>
      <c r="E1228" s="187"/>
      <c r="F1228" s="187"/>
      <c r="G1228" s="188"/>
      <c r="H1228" s="189"/>
      <c r="I1228" s="189"/>
      <c r="J1228" s="190"/>
      <c r="K1228" s="191"/>
      <c r="L1228" s="174" t="str">
        <f t="shared" si="39"/>
        <v>T</v>
      </c>
    </row>
    <row r="1229" spans="1:12" hidden="1" x14ac:dyDescent="0.2">
      <c r="A1229" s="172" t="str">
        <f t="shared" si="38"/>
        <v/>
      </c>
      <c r="B1229" s="186"/>
      <c r="C1229" s="187"/>
      <c r="D1229" s="187"/>
      <c r="E1229" s="187"/>
      <c r="F1229" s="187"/>
      <c r="G1229" s="188"/>
      <c r="H1229" s="189"/>
      <c r="I1229" s="189"/>
      <c r="J1229" s="190"/>
      <c r="K1229" s="191"/>
      <c r="L1229" s="174" t="str">
        <f t="shared" si="39"/>
        <v>T</v>
      </c>
    </row>
    <row r="1230" spans="1:12" hidden="1" x14ac:dyDescent="0.2">
      <c r="A1230" s="172" t="str">
        <f t="shared" si="38"/>
        <v/>
      </c>
      <c r="B1230" s="186"/>
      <c r="C1230" s="187"/>
      <c r="D1230" s="187"/>
      <c r="E1230" s="187"/>
      <c r="F1230" s="187"/>
      <c r="G1230" s="188"/>
      <c r="H1230" s="189"/>
      <c r="I1230" s="189"/>
      <c r="J1230" s="190"/>
      <c r="K1230" s="191"/>
      <c r="L1230" s="174" t="str">
        <f t="shared" si="39"/>
        <v>T</v>
      </c>
    </row>
    <row r="1231" spans="1:12" hidden="1" x14ac:dyDescent="0.2">
      <c r="A1231" s="172" t="str">
        <f t="shared" si="38"/>
        <v/>
      </c>
      <c r="B1231" s="186"/>
      <c r="C1231" s="187"/>
      <c r="D1231" s="187"/>
      <c r="E1231" s="187"/>
      <c r="F1231" s="187"/>
      <c r="G1231" s="188"/>
      <c r="H1231" s="189"/>
      <c r="I1231" s="189"/>
      <c r="J1231" s="190"/>
      <c r="K1231" s="191"/>
      <c r="L1231" s="174" t="str">
        <f t="shared" si="39"/>
        <v>T</v>
      </c>
    </row>
    <row r="1232" spans="1:12" hidden="1" x14ac:dyDescent="0.2">
      <c r="A1232" s="172" t="str">
        <f t="shared" si="38"/>
        <v/>
      </c>
      <c r="B1232" s="186"/>
      <c r="C1232" s="187"/>
      <c r="D1232" s="187"/>
      <c r="E1232" s="187"/>
      <c r="F1232" s="187"/>
      <c r="G1232" s="188"/>
      <c r="H1232" s="189"/>
      <c r="I1232" s="189"/>
      <c r="J1232" s="190"/>
      <c r="K1232" s="191"/>
      <c r="L1232" s="174" t="str">
        <f t="shared" si="39"/>
        <v>T</v>
      </c>
    </row>
    <row r="1233" spans="1:12" hidden="1" x14ac:dyDescent="0.2">
      <c r="A1233" s="172" t="str">
        <f t="shared" si="38"/>
        <v/>
      </c>
      <c r="B1233" s="186"/>
      <c r="C1233" s="187"/>
      <c r="D1233" s="187"/>
      <c r="E1233" s="187"/>
      <c r="F1233" s="187"/>
      <c r="G1233" s="188"/>
      <c r="H1233" s="189"/>
      <c r="I1233" s="189"/>
      <c r="J1233" s="190"/>
      <c r="K1233" s="191"/>
      <c r="L1233" s="174" t="str">
        <f t="shared" si="39"/>
        <v>T</v>
      </c>
    </row>
    <row r="1234" spans="1:12" hidden="1" x14ac:dyDescent="0.2">
      <c r="A1234" s="172" t="str">
        <f t="shared" si="38"/>
        <v/>
      </c>
      <c r="B1234" s="186"/>
      <c r="C1234" s="187"/>
      <c r="D1234" s="187"/>
      <c r="E1234" s="187"/>
      <c r="F1234" s="187"/>
      <c r="G1234" s="188"/>
      <c r="H1234" s="189"/>
      <c r="I1234" s="189"/>
      <c r="J1234" s="190"/>
      <c r="K1234" s="191"/>
      <c r="L1234" s="174" t="str">
        <f t="shared" si="39"/>
        <v>T</v>
      </c>
    </row>
    <row r="1235" spans="1:12" hidden="1" x14ac:dyDescent="0.2">
      <c r="A1235" s="172" t="str">
        <f t="shared" si="38"/>
        <v/>
      </c>
      <c r="B1235" s="186"/>
      <c r="C1235" s="187"/>
      <c r="D1235" s="187"/>
      <c r="E1235" s="187"/>
      <c r="F1235" s="187"/>
      <c r="G1235" s="188"/>
      <c r="H1235" s="189"/>
      <c r="I1235" s="189"/>
      <c r="J1235" s="190"/>
      <c r="K1235" s="191"/>
      <c r="L1235" s="174" t="str">
        <f t="shared" si="39"/>
        <v>T</v>
      </c>
    </row>
    <row r="1236" spans="1:12" hidden="1" x14ac:dyDescent="0.2">
      <c r="A1236" s="172" t="str">
        <f t="shared" si="38"/>
        <v/>
      </c>
      <c r="B1236" s="186"/>
      <c r="C1236" s="187"/>
      <c r="D1236" s="187"/>
      <c r="E1236" s="187"/>
      <c r="F1236" s="187"/>
      <c r="G1236" s="188"/>
      <c r="H1236" s="189"/>
      <c r="I1236" s="189"/>
      <c r="J1236" s="190"/>
      <c r="K1236" s="191"/>
      <c r="L1236" s="174" t="str">
        <f t="shared" si="39"/>
        <v>T</v>
      </c>
    </row>
    <row r="1237" spans="1:12" hidden="1" x14ac:dyDescent="0.2">
      <c r="A1237" s="172" t="str">
        <f t="shared" si="38"/>
        <v/>
      </c>
      <c r="B1237" s="186"/>
      <c r="C1237" s="187"/>
      <c r="D1237" s="187"/>
      <c r="E1237" s="187"/>
      <c r="F1237" s="187"/>
      <c r="G1237" s="188"/>
      <c r="H1237" s="189"/>
      <c r="I1237" s="189"/>
      <c r="J1237" s="190"/>
      <c r="K1237" s="191"/>
      <c r="L1237" s="174" t="str">
        <f t="shared" si="39"/>
        <v>T</v>
      </c>
    </row>
    <row r="1238" spans="1:12" hidden="1" x14ac:dyDescent="0.2">
      <c r="A1238" s="172" t="str">
        <f t="shared" si="38"/>
        <v/>
      </c>
      <c r="B1238" s="186"/>
      <c r="C1238" s="187"/>
      <c r="D1238" s="187"/>
      <c r="E1238" s="187"/>
      <c r="F1238" s="187"/>
      <c r="G1238" s="188"/>
      <c r="H1238" s="189"/>
      <c r="I1238" s="189"/>
      <c r="J1238" s="190"/>
      <c r="K1238" s="191"/>
      <c r="L1238" s="174" t="str">
        <f t="shared" si="39"/>
        <v>T</v>
      </c>
    </row>
    <row r="1239" spans="1:12" hidden="1" x14ac:dyDescent="0.2">
      <c r="A1239" s="172" t="str">
        <f t="shared" si="38"/>
        <v/>
      </c>
      <c r="B1239" s="186"/>
      <c r="C1239" s="187"/>
      <c r="D1239" s="187"/>
      <c r="E1239" s="187"/>
      <c r="F1239" s="187"/>
      <c r="G1239" s="188"/>
      <c r="H1239" s="189"/>
      <c r="I1239" s="189"/>
      <c r="J1239" s="190"/>
      <c r="K1239" s="191"/>
      <c r="L1239" s="174" t="str">
        <f t="shared" si="39"/>
        <v>T</v>
      </c>
    </row>
    <row r="1240" spans="1:12" hidden="1" x14ac:dyDescent="0.2">
      <c r="A1240" s="172" t="str">
        <f t="shared" si="38"/>
        <v/>
      </c>
      <c r="B1240" s="186"/>
      <c r="C1240" s="187"/>
      <c r="D1240" s="187"/>
      <c r="E1240" s="187"/>
      <c r="F1240" s="187"/>
      <c r="G1240" s="188"/>
      <c r="H1240" s="189"/>
      <c r="I1240" s="189"/>
      <c r="J1240" s="190"/>
      <c r="K1240" s="191"/>
      <c r="L1240" s="174" t="str">
        <f t="shared" si="39"/>
        <v>T</v>
      </c>
    </row>
    <row r="1241" spans="1:12" hidden="1" x14ac:dyDescent="0.2">
      <c r="A1241" s="172" t="str">
        <f t="shared" si="38"/>
        <v/>
      </c>
      <c r="B1241" s="186"/>
      <c r="C1241" s="187"/>
      <c r="D1241" s="187"/>
      <c r="E1241" s="187"/>
      <c r="F1241" s="187"/>
      <c r="G1241" s="188"/>
      <c r="H1241" s="189"/>
      <c r="I1241" s="189"/>
      <c r="J1241" s="190"/>
      <c r="K1241" s="191"/>
      <c r="L1241" s="174" t="str">
        <f t="shared" si="39"/>
        <v>T</v>
      </c>
    </row>
    <row r="1242" spans="1:12" hidden="1" x14ac:dyDescent="0.2">
      <c r="A1242" s="172" t="str">
        <f t="shared" si="38"/>
        <v/>
      </c>
      <c r="B1242" s="186"/>
      <c r="C1242" s="187"/>
      <c r="D1242" s="187"/>
      <c r="E1242" s="187"/>
      <c r="F1242" s="187"/>
      <c r="G1242" s="188"/>
      <c r="H1242" s="189"/>
      <c r="I1242" s="189"/>
      <c r="J1242" s="190"/>
      <c r="K1242" s="191"/>
      <c r="L1242" s="174" t="str">
        <f t="shared" si="39"/>
        <v>T</v>
      </c>
    </row>
    <row r="1243" spans="1:12" hidden="1" x14ac:dyDescent="0.2">
      <c r="A1243" s="172" t="str">
        <f t="shared" si="38"/>
        <v/>
      </c>
      <c r="B1243" s="186"/>
      <c r="C1243" s="187"/>
      <c r="D1243" s="187"/>
      <c r="E1243" s="187"/>
      <c r="F1243" s="187"/>
      <c r="G1243" s="188"/>
      <c r="H1243" s="189"/>
      <c r="I1243" s="189"/>
      <c r="J1243" s="190"/>
      <c r="K1243" s="191"/>
      <c r="L1243" s="174" t="str">
        <f t="shared" si="39"/>
        <v>T</v>
      </c>
    </row>
    <row r="1244" spans="1:12" hidden="1" x14ac:dyDescent="0.2">
      <c r="A1244" s="172" t="str">
        <f t="shared" si="38"/>
        <v/>
      </c>
      <c r="B1244" s="186"/>
      <c r="C1244" s="187"/>
      <c r="D1244" s="187"/>
      <c r="E1244" s="187"/>
      <c r="F1244" s="187"/>
      <c r="G1244" s="188"/>
      <c r="H1244" s="189"/>
      <c r="I1244" s="189"/>
      <c r="J1244" s="190"/>
      <c r="K1244" s="191"/>
      <c r="L1244" s="174" t="str">
        <f t="shared" si="39"/>
        <v>T</v>
      </c>
    </row>
    <row r="1245" spans="1:12" hidden="1" x14ac:dyDescent="0.2">
      <c r="A1245" s="172" t="str">
        <f t="shared" ref="A1245:A1308" si="40">IF(B1245&lt;&gt;0,"F","")</f>
        <v/>
      </c>
      <c r="B1245" s="186"/>
      <c r="C1245" s="187"/>
      <c r="D1245" s="187"/>
      <c r="E1245" s="187"/>
      <c r="F1245" s="187"/>
      <c r="G1245" s="188"/>
      <c r="H1245" s="189"/>
      <c r="I1245" s="189"/>
      <c r="J1245" s="190"/>
      <c r="K1245" s="191"/>
      <c r="L1245" s="174" t="str">
        <f t="shared" ref="L1245:L1308" si="41">IF(I1245=0,"T","I")</f>
        <v>T</v>
      </c>
    </row>
    <row r="1246" spans="1:12" hidden="1" x14ac:dyDescent="0.2">
      <c r="A1246" s="172" t="str">
        <f t="shared" si="40"/>
        <v/>
      </c>
      <c r="B1246" s="186"/>
      <c r="C1246" s="187"/>
      <c r="D1246" s="187"/>
      <c r="E1246" s="187"/>
      <c r="F1246" s="187"/>
      <c r="G1246" s="188"/>
      <c r="H1246" s="189"/>
      <c r="I1246" s="189"/>
      <c r="J1246" s="190"/>
      <c r="K1246" s="191"/>
      <c r="L1246" s="174" t="str">
        <f t="shared" si="41"/>
        <v>T</v>
      </c>
    </row>
    <row r="1247" spans="1:12" hidden="1" x14ac:dyDescent="0.2">
      <c r="A1247" s="172" t="str">
        <f t="shared" si="40"/>
        <v/>
      </c>
      <c r="B1247" s="186"/>
      <c r="C1247" s="187"/>
      <c r="D1247" s="187"/>
      <c r="E1247" s="187"/>
      <c r="F1247" s="187"/>
      <c r="G1247" s="188"/>
      <c r="H1247" s="189"/>
      <c r="I1247" s="189"/>
      <c r="J1247" s="190"/>
      <c r="K1247" s="191"/>
      <c r="L1247" s="174" t="str">
        <f t="shared" si="41"/>
        <v>T</v>
      </c>
    </row>
    <row r="1248" spans="1:12" hidden="1" x14ac:dyDescent="0.2">
      <c r="A1248" s="172" t="str">
        <f t="shared" si="40"/>
        <v/>
      </c>
      <c r="B1248" s="186"/>
      <c r="C1248" s="187"/>
      <c r="D1248" s="187"/>
      <c r="E1248" s="187"/>
      <c r="F1248" s="187"/>
      <c r="G1248" s="188"/>
      <c r="H1248" s="189"/>
      <c r="I1248" s="189"/>
      <c r="J1248" s="190"/>
      <c r="K1248" s="191"/>
      <c r="L1248" s="174" t="str">
        <f t="shared" si="41"/>
        <v>T</v>
      </c>
    </row>
    <row r="1249" spans="1:12" hidden="1" x14ac:dyDescent="0.2">
      <c r="A1249" s="172" t="str">
        <f t="shared" si="40"/>
        <v/>
      </c>
      <c r="B1249" s="186"/>
      <c r="C1249" s="187"/>
      <c r="D1249" s="187"/>
      <c r="E1249" s="187"/>
      <c r="F1249" s="187"/>
      <c r="G1249" s="188"/>
      <c r="H1249" s="189"/>
      <c r="I1249" s="189"/>
      <c r="J1249" s="190"/>
      <c r="K1249" s="191"/>
      <c r="L1249" s="174" t="str">
        <f t="shared" si="41"/>
        <v>T</v>
      </c>
    </row>
    <row r="1250" spans="1:12" hidden="1" x14ac:dyDescent="0.2">
      <c r="A1250" s="172" t="str">
        <f t="shared" si="40"/>
        <v/>
      </c>
      <c r="B1250" s="186"/>
      <c r="C1250" s="187"/>
      <c r="D1250" s="187"/>
      <c r="E1250" s="187"/>
      <c r="F1250" s="187"/>
      <c r="G1250" s="188"/>
      <c r="H1250" s="189"/>
      <c r="I1250" s="189"/>
      <c r="J1250" s="190"/>
      <c r="K1250" s="191"/>
      <c r="L1250" s="174" t="str">
        <f t="shared" si="41"/>
        <v>T</v>
      </c>
    </row>
    <row r="1251" spans="1:12" hidden="1" x14ac:dyDescent="0.2">
      <c r="A1251" s="172" t="str">
        <f t="shared" si="40"/>
        <v/>
      </c>
      <c r="B1251" s="186"/>
      <c r="C1251" s="187"/>
      <c r="D1251" s="187"/>
      <c r="E1251" s="187"/>
      <c r="F1251" s="187"/>
      <c r="G1251" s="188"/>
      <c r="H1251" s="189"/>
      <c r="I1251" s="189"/>
      <c r="J1251" s="190"/>
      <c r="K1251" s="191"/>
      <c r="L1251" s="174" t="str">
        <f t="shared" si="41"/>
        <v>T</v>
      </c>
    </row>
    <row r="1252" spans="1:12" hidden="1" x14ac:dyDescent="0.2">
      <c r="A1252" s="172" t="str">
        <f t="shared" si="40"/>
        <v/>
      </c>
      <c r="B1252" s="186"/>
      <c r="C1252" s="187"/>
      <c r="D1252" s="187"/>
      <c r="E1252" s="187"/>
      <c r="F1252" s="187"/>
      <c r="G1252" s="188"/>
      <c r="H1252" s="189"/>
      <c r="I1252" s="189"/>
      <c r="J1252" s="190"/>
      <c r="K1252" s="191"/>
      <c r="L1252" s="174" t="str">
        <f t="shared" si="41"/>
        <v>T</v>
      </c>
    </row>
    <row r="1253" spans="1:12" hidden="1" x14ac:dyDescent="0.2">
      <c r="A1253" s="172" t="str">
        <f t="shared" si="40"/>
        <v/>
      </c>
      <c r="B1253" s="186"/>
      <c r="C1253" s="187"/>
      <c r="D1253" s="187"/>
      <c r="E1253" s="187"/>
      <c r="F1253" s="187"/>
      <c r="G1253" s="188"/>
      <c r="H1253" s="189"/>
      <c r="I1253" s="189"/>
      <c r="J1253" s="190"/>
      <c r="K1253" s="191"/>
      <c r="L1253" s="174" t="str">
        <f t="shared" si="41"/>
        <v>T</v>
      </c>
    </row>
    <row r="1254" spans="1:12" hidden="1" x14ac:dyDescent="0.2">
      <c r="A1254" s="172" t="str">
        <f t="shared" si="40"/>
        <v/>
      </c>
      <c r="B1254" s="186"/>
      <c r="C1254" s="187"/>
      <c r="D1254" s="187"/>
      <c r="E1254" s="187"/>
      <c r="F1254" s="187"/>
      <c r="G1254" s="188"/>
      <c r="H1254" s="189"/>
      <c r="I1254" s="189"/>
      <c r="J1254" s="190"/>
      <c r="K1254" s="191"/>
      <c r="L1254" s="174" t="str">
        <f t="shared" si="41"/>
        <v>T</v>
      </c>
    </row>
    <row r="1255" spans="1:12" hidden="1" x14ac:dyDescent="0.2">
      <c r="A1255" s="172" t="str">
        <f t="shared" si="40"/>
        <v/>
      </c>
      <c r="B1255" s="186"/>
      <c r="C1255" s="187"/>
      <c r="D1255" s="187"/>
      <c r="E1255" s="187"/>
      <c r="F1255" s="187"/>
      <c r="G1255" s="188"/>
      <c r="H1255" s="189"/>
      <c r="I1255" s="189"/>
      <c r="J1255" s="190"/>
      <c r="K1255" s="191"/>
      <c r="L1255" s="174" t="str">
        <f t="shared" si="41"/>
        <v>T</v>
      </c>
    </row>
    <row r="1256" spans="1:12" hidden="1" x14ac:dyDescent="0.2">
      <c r="A1256" s="172" t="str">
        <f t="shared" si="40"/>
        <v/>
      </c>
      <c r="B1256" s="186"/>
      <c r="C1256" s="187"/>
      <c r="D1256" s="187"/>
      <c r="E1256" s="187"/>
      <c r="F1256" s="187"/>
      <c r="G1256" s="188"/>
      <c r="H1256" s="189"/>
      <c r="I1256" s="189"/>
      <c r="J1256" s="190"/>
      <c r="K1256" s="191"/>
      <c r="L1256" s="174" t="str">
        <f t="shared" si="41"/>
        <v>T</v>
      </c>
    </row>
    <row r="1257" spans="1:12" hidden="1" x14ac:dyDescent="0.2">
      <c r="A1257" s="172" t="str">
        <f t="shared" si="40"/>
        <v/>
      </c>
      <c r="B1257" s="186"/>
      <c r="C1257" s="187"/>
      <c r="D1257" s="187"/>
      <c r="E1257" s="187"/>
      <c r="F1257" s="187"/>
      <c r="G1257" s="188"/>
      <c r="H1257" s="189"/>
      <c r="I1257" s="189"/>
      <c r="J1257" s="190"/>
      <c r="K1257" s="191"/>
      <c r="L1257" s="174" t="str">
        <f t="shared" si="41"/>
        <v>T</v>
      </c>
    </row>
    <row r="1258" spans="1:12" hidden="1" x14ac:dyDescent="0.2">
      <c r="A1258" s="172" t="str">
        <f t="shared" si="40"/>
        <v/>
      </c>
      <c r="B1258" s="186"/>
      <c r="C1258" s="187"/>
      <c r="D1258" s="187"/>
      <c r="E1258" s="187"/>
      <c r="F1258" s="187"/>
      <c r="G1258" s="188"/>
      <c r="H1258" s="189"/>
      <c r="I1258" s="189"/>
      <c r="J1258" s="190"/>
      <c r="K1258" s="191"/>
      <c r="L1258" s="174" t="str">
        <f t="shared" si="41"/>
        <v>T</v>
      </c>
    </row>
    <row r="1259" spans="1:12" hidden="1" x14ac:dyDescent="0.2">
      <c r="A1259" s="172" t="str">
        <f t="shared" si="40"/>
        <v/>
      </c>
      <c r="B1259" s="186"/>
      <c r="C1259" s="187"/>
      <c r="D1259" s="187"/>
      <c r="E1259" s="187"/>
      <c r="F1259" s="187"/>
      <c r="G1259" s="188"/>
      <c r="H1259" s="189"/>
      <c r="I1259" s="189"/>
      <c r="J1259" s="190"/>
      <c r="K1259" s="191"/>
      <c r="L1259" s="174" t="str">
        <f t="shared" si="41"/>
        <v>T</v>
      </c>
    </row>
    <row r="1260" spans="1:12" hidden="1" x14ac:dyDescent="0.2">
      <c r="A1260" s="172" t="str">
        <f t="shared" si="40"/>
        <v/>
      </c>
      <c r="B1260" s="186"/>
      <c r="C1260" s="187"/>
      <c r="D1260" s="187"/>
      <c r="E1260" s="187"/>
      <c r="F1260" s="187"/>
      <c r="G1260" s="188"/>
      <c r="H1260" s="189"/>
      <c r="I1260" s="189"/>
      <c r="J1260" s="190"/>
      <c r="K1260" s="191"/>
      <c r="L1260" s="174" t="str">
        <f t="shared" si="41"/>
        <v>T</v>
      </c>
    </row>
    <row r="1261" spans="1:12" hidden="1" x14ac:dyDescent="0.2">
      <c r="A1261" s="172" t="str">
        <f t="shared" si="40"/>
        <v/>
      </c>
      <c r="B1261" s="186"/>
      <c r="C1261" s="187"/>
      <c r="D1261" s="187"/>
      <c r="E1261" s="187"/>
      <c r="F1261" s="187"/>
      <c r="G1261" s="188"/>
      <c r="H1261" s="189"/>
      <c r="I1261" s="189"/>
      <c r="J1261" s="190"/>
      <c r="K1261" s="191"/>
      <c r="L1261" s="174" t="str">
        <f t="shared" si="41"/>
        <v>T</v>
      </c>
    </row>
    <row r="1262" spans="1:12" hidden="1" x14ac:dyDescent="0.2">
      <c r="A1262" s="172" t="str">
        <f t="shared" si="40"/>
        <v/>
      </c>
      <c r="B1262" s="186"/>
      <c r="C1262" s="187"/>
      <c r="D1262" s="187"/>
      <c r="E1262" s="187"/>
      <c r="F1262" s="187"/>
      <c r="G1262" s="188"/>
      <c r="H1262" s="189"/>
      <c r="I1262" s="189"/>
      <c r="J1262" s="190"/>
      <c r="K1262" s="191"/>
      <c r="L1262" s="174" t="str">
        <f t="shared" si="41"/>
        <v>T</v>
      </c>
    </row>
    <row r="1263" spans="1:12" hidden="1" x14ac:dyDescent="0.2">
      <c r="A1263" s="172" t="str">
        <f t="shared" si="40"/>
        <v/>
      </c>
      <c r="B1263" s="186"/>
      <c r="C1263" s="187"/>
      <c r="D1263" s="187"/>
      <c r="E1263" s="187"/>
      <c r="F1263" s="187"/>
      <c r="G1263" s="188"/>
      <c r="H1263" s="189"/>
      <c r="I1263" s="189"/>
      <c r="J1263" s="190"/>
      <c r="K1263" s="191"/>
      <c r="L1263" s="174" t="str">
        <f t="shared" si="41"/>
        <v>T</v>
      </c>
    </row>
    <row r="1264" spans="1:12" hidden="1" x14ac:dyDescent="0.2">
      <c r="A1264" s="172" t="str">
        <f t="shared" si="40"/>
        <v/>
      </c>
      <c r="B1264" s="186"/>
      <c r="C1264" s="187"/>
      <c r="D1264" s="187"/>
      <c r="E1264" s="187"/>
      <c r="F1264" s="187"/>
      <c r="G1264" s="188"/>
      <c r="H1264" s="189"/>
      <c r="I1264" s="189"/>
      <c r="J1264" s="190"/>
      <c r="K1264" s="191"/>
      <c r="L1264" s="174" t="str">
        <f t="shared" si="41"/>
        <v>T</v>
      </c>
    </row>
    <row r="1265" spans="1:12" hidden="1" x14ac:dyDescent="0.2">
      <c r="A1265" s="172" t="str">
        <f t="shared" si="40"/>
        <v/>
      </c>
      <c r="B1265" s="186"/>
      <c r="C1265" s="187"/>
      <c r="D1265" s="187"/>
      <c r="E1265" s="187"/>
      <c r="F1265" s="187"/>
      <c r="G1265" s="188"/>
      <c r="H1265" s="189"/>
      <c r="I1265" s="189"/>
      <c r="J1265" s="190"/>
      <c r="K1265" s="191"/>
      <c r="L1265" s="174" t="str">
        <f t="shared" si="41"/>
        <v>T</v>
      </c>
    </row>
    <row r="1266" spans="1:12" hidden="1" x14ac:dyDescent="0.2">
      <c r="A1266" s="172" t="str">
        <f t="shared" si="40"/>
        <v/>
      </c>
      <c r="B1266" s="186"/>
      <c r="C1266" s="187"/>
      <c r="D1266" s="187"/>
      <c r="E1266" s="187"/>
      <c r="F1266" s="187"/>
      <c r="G1266" s="188"/>
      <c r="H1266" s="189"/>
      <c r="I1266" s="189"/>
      <c r="J1266" s="190"/>
      <c r="K1266" s="191"/>
      <c r="L1266" s="174" t="str">
        <f t="shared" si="41"/>
        <v>T</v>
      </c>
    </row>
    <row r="1267" spans="1:12" hidden="1" x14ac:dyDescent="0.2">
      <c r="A1267" s="172" t="str">
        <f t="shared" si="40"/>
        <v/>
      </c>
      <c r="B1267" s="186"/>
      <c r="C1267" s="187"/>
      <c r="D1267" s="187"/>
      <c r="E1267" s="187"/>
      <c r="F1267" s="187"/>
      <c r="G1267" s="188"/>
      <c r="H1267" s="189"/>
      <c r="I1267" s="189"/>
      <c r="J1267" s="190"/>
      <c r="K1267" s="191"/>
      <c r="L1267" s="174" t="str">
        <f t="shared" si="41"/>
        <v>T</v>
      </c>
    </row>
    <row r="1268" spans="1:12" hidden="1" x14ac:dyDescent="0.2">
      <c r="A1268" s="172" t="str">
        <f t="shared" si="40"/>
        <v/>
      </c>
      <c r="B1268" s="186"/>
      <c r="C1268" s="187"/>
      <c r="D1268" s="187"/>
      <c r="E1268" s="187"/>
      <c r="F1268" s="187"/>
      <c r="G1268" s="188"/>
      <c r="H1268" s="189"/>
      <c r="I1268" s="189"/>
      <c r="J1268" s="190"/>
      <c r="K1268" s="191"/>
      <c r="L1268" s="174" t="str">
        <f t="shared" si="41"/>
        <v>T</v>
      </c>
    </row>
    <row r="1269" spans="1:12" hidden="1" x14ac:dyDescent="0.2">
      <c r="A1269" s="172" t="str">
        <f t="shared" si="40"/>
        <v/>
      </c>
      <c r="B1269" s="186"/>
      <c r="C1269" s="187"/>
      <c r="D1269" s="187"/>
      <c r="E1269" s="187"/>
      <c r="F1269" s="187"/>
      <c r="G1269" s="188"/>
      <c r="H1269" s="189"/>
      <c r="I1269" s="189"/>
      <c r="J1269" s="190"/>
      <c r="K1269" s="191"/>
      <c r="L1269" s="174" t="str">
        <f t="shared" si="41"/>
        <v>T</v>
      </c>
    </row>
    <row r="1270" spans="1:12" hidden="1" x14ac:dyDescent="0.2">
      <c r="A1270" s="172" t="str">
        <f t="shared" si="40"/>
        <v/>
      </c>
      <c r="B1270" s="186"/>
      <c r="C1270" s="187"/>
      <c r="D1270" s="187"/>
      <c r="E1270" s="187"/>
      <c r="F1270" s="187"/>
      <c r="G1270" s="188"/>
      <c r="H1270" s="189"/>
      <c r="I1270" s="189"/>
      <c r="J1270" s="190"/>
      <c r="K1270" s="191"/>
      <c r="L1270" s="174" t="str">
        <f t="shared" si="41"/>
        <v>T</v>
      </c>
    </row>
    <row r="1271" spans="1:12" hidden="1" x14ac:dyDescent="0.2">
      <c r="A1271" s="172" t="str">
        <f t="shared" si="40"/>
        <v/>
      </c>
      <c r="B1271" s="186"/>
      <c r="C1271" s="187"/>
      <c r="D1271" s="187"/>
      <c r="E1271" s="187"/>
      <c r="F1271" s="187"/>
      <c r="G1271" s="188"/>
      <c r="H1271" s="189"/>
      <c r="I1271" s="189"/>
      <c r="J1271" s="190"/>
      <c r="K1271" s="191"/>
      <c r="L1271" s="174" t="str">
        <f t="shared" si="41"/>
        <v>T</v>
      </c>
    </row>
    <row r="1272" spans="1:12" hidden="1" x14ac:dyDescent="0.2">
      <c r="A1272" s="172" t="str">
        <f t="shared" si="40"/>
        <v/>
      </c>
      <c r="B1272" s="186"/>
      <c r="C1272" s="187"/>
      <c r="D1272" s="187"/>
      <c r="E1272" s="187"/>
      <c r="F1272" s="187"/>
      <c r="G1272" s="188"/>
      <c r="H1272" s="189"/>
      <c r="I1272" s="189"/>
      <c r="J1272" s="190"/>
      <c r="K1272" s="191"/>
      <c r="L1272" s="174" t="str">
        <f t="shared" si="41"/>
        <v>T</v>
      </c>
    </row>
    <row r="1273" spans="1:12" hidden="1" x14ac:dyDescent="0.2">
      <c r="A1273" s="172" t="str">
        <f t="shared" si="40"/>
        <v/>
      </c>
      <c r="B1273" s="186"/>
      <c r="C1273" s="187"/>
      <c r="D1273" s="187"/>
      <c r="E1273" s="187"/>
      <c r="F1273" s="187"/>
      <c r="G1273" s="188"/>
      <c r="H1273" s="189"/>
      <c r="I1273" s="189"/>
      <c r="J1273" s="190"/>
      <c r="K1273" s="191"/>
      <c r="L1273" s="174" t="str">
        <f t="shared" si="41"/>
        <v>T</v>
      </c>
    </row>
    <row r="1274" spans="1:12" hidden="1" x14ac:dyDescent="0.2">
      <c r="A1274" s="172" t="str">
        <f t="shared" si="40"/>
        <v/>
      </c>
      <c r="B1274" s="186"/>
      <c r="C1274" s="187"/>
      <c r="D1274" s="187"/>
      <c r="E1274" s="187"/>
      <c r="F1274" s="187"/>
      <c r="G1274" s="188"/>
      <c r="H1274" s="189"/>
      <c r="I1274" s="189"/>
      <c r="J1274" s="190"/>
      <c r="K1274" s="191"/>
      <c r="L1274" s="174" t="str">
        <f t="shared" si="41"/>
        <v>T</v>
      </c>
    </row>
    <row r="1275" spans="1:12" hidden="1" x14ac:dyDescent="0.2">
      <c r="A1275" s="172" t="str">
        <f t="shared" si="40"/>
        <v/>
      </c>
      <c r="B1275" s="186"/>
      <c r="C1275" s="187"/>
      <c r="D1275" s="187"/>
      <c r="E1275" s="187"/>
      <c r="F1275" s="187"/>
      <c r="G1275" s="188"/>
      <c r="H1275" s="189"/>
      <c r="I1275" s="189"/>
      <c r="J1275" s="190"/>
      <c r="K1275" s="191"/>
      <c r="L1275" s="174" t="str">
        <f t="shared" si="41"/>
        <v>T</v>
      </c>
    </row>
    <row r="1276" spans="1:12" hidden="1" x14ac:dyDescent="0.2">
      <c r="A1276" s="172" t="str">
        <f t="shared" si="40"/>
        <v/>
      </c>
      <c r="B1276" s="186"/>
      <c r="C1276" s="187"/>
      <c r="D1276" s="187"/>
      <c r="E1276" s="187"/>
      <c r="F1276" s="187"/>
      <c r="G1276" s="188"/>
      <c r="H1276" s="189"/>
      <c r="I1276" s="189"/>
      <c r="J1276" s="190"/>
      <c r="K1276" s="191"/>
      <c r="L1276" s="174" t="str">
        <f t="shared" si="41"/>
        <v>T</v>
      </c>
    </row>
    <row r="1277" spans="1:12" hidden="1" x14ac:dyDescent="0.2">
      <c r="A1277" s="172" t="str">
        <f t="shared" si="40"/>
        <v/>
      </c>
      <c r="B1277" s="186"/>
      <c r="C1277" s="187"/>
      <c r="D1277" s="187"/>
      <c r="E1277" s="187"/>
      <c r="F1277" s="187"/>
      <c r="G1277" s="188"/>
      <c r="H1277" s="189"/>
      <c r="I1277" s="189"/>
      <c r="J1277" s="190"/>
      <c r="K1277" s="191"/>
      <c r="L1277" s="174" t="str">
        <f t="shared" si="41"/>
        <v>T</v>
      </c>
    </row>
    <row r="1278" spans="1:12" hidden="1" x14ac:dyDescent="0.2">
      <c r="A1278" s="172" t="str">
        <f t="shared" si="40"/>
        <v/>
      </c>
      <c r="B1278" s="186"/>
      <c r="C1278" s="187"/>
      <c r="D1278" s="187"/>
      <c r="E1278" s="187"/>
      <c r="F1278" s="187"/>
      <c r="G1278" s="188"/>
      <c r="H1278" s="189"/>
      <c r="I1278" s="189"/>
      <c r="J1278" s="190"/>
      <c r="K1278" s="191"/>
      <c r="L1278" s="174" t="str">
        <f t="shared" si="41"/>
        <v>T</v>
      </c>
    </row>
    <row r="1279" spans="1:12" hidden="1" x14ac:dyDescent="0.2">
      <c r="A1279" s="172" t="str">
        <f t="shared" si="40"/>
        <v/>
      </c>
      <c r="B1279" s="186"/>
      <c r="C1279" s="187"/>
      <c r="D1279" s="187"/>
      <c r="E1279" s="187"/>
      <c r="F1279" s="187"/>
      <c r="G1279" s="188"/>
      <c r="H1279" s="189"/>
      <c r="I1279" s="189"/>
      <c r="J1279" s="190"/>
      <c r="K1279" s="191"/>
      <c r="L1279" s="174" t="str">
        <f t="shared" si="41"/>
        <v>T</v>
      </c>
    </row>
    <row r="1280" spans="1:12" hidden="1" x14ac:dyDescent="0.2">
      <c r="A1280" s="172" t="str">
        <f t="shared" si="40"/>
        <v/>
      </c>
      <c r="B1280" s="186"/>
      <c r="C1280" s="187"/>
      <c r="D1280" s="187"/>
      <c r="E1280" s="187"/>
      <c r="F1280" s="187"/>
      <c r="G1280" s="188"/>
      <c r="H1280" s="189"/>
      <c r="I1280" s="189"/>
      <c r="J1280" s="190"/>
      <c r="K1280" s="191"/>
      <c r="L1280" s="174" t="str">
        <f t="shared" si="41"/>
        <v>T</v>
      </c>
    </row>
    <row r="1281" spans="1:12" hidden="1" x14ac:dyDescent="0.2">
      <c r="A1281" s="172" t="str">
        <f t="shared" si="40"/>
        <v/>
      </c>
      <c r="B1281" s="186"/>
      <c r="C1281" s="187"/>
      <c r="D1281" s="187"/>
      <c r="E1281" s="187"/>
      <c r="F1281" s="187"/>
      <c r="G1281" s="188"/>
      <c r="H1281" s="189"/>
      <c r="I1281" s="189"/>
      <c r="J1281" s="190"/>
      <c r="K1281" s="191"/>
      <c r="L1281" s="174" t="str">
        <f t="shared" si="41"/>
        <v>T</v>
      </c>
    </row>
    <row r="1282" spans="1:12" hidden="1" x14ac:dyDescent="0.2">
      <c r="A1282" s="172" t="str">
        <f t="shared" si="40"/>
        <v/>
      </c>
      <c r="B1282" s="186"/>
      <c r="C1282" s="187"/>
      <c r="D1282" s="187"/>
      <c r="E1282" s="187"/>
      <c r="F1282" s="187"/>
      <c r="G1282" s="188"/>
      <c r="H1282" s="189"/>
      <c r="I1282" s="189"/>
      <c r="J1282" s="190"/>
      <c r="K1282" s="191"/>
      <c r="L1282" s="174" t="str">
        <f t="shared" si="41"/>
        <v>T</v>
      </c>
    </row>
    <row r="1283" spans="1:12" hidden="1" x14ac:dyDescent="0.2">
      <c r="A1283" s="172" t="str">
        <f t="shared" si="40"/>
        <v/>
      </c>
      <c r="B1283" s="186"/>
      <c r="C1283" s="187"/>
      <c r="D1283" s="187"/>
      <c r="E1283" s="187"/>
      <c r="F1283" s="187"/>
      <c r="G1283" s="188"/>
      <c r="H1283" s="189"/>
      <c r="I1283" s="189"/>
      <c r="J1283" s="190"/>
      <c r="K1283" s="191"/>
      <c r="L1283" s="174" t="str">
        <f t="shared" si="41"/>
        <v>T</v>
      </c>
    </row>
    <row r="1284" spans="1:12" hidden="1" x14ac:dyDescent="0.2">
      <c r="A1284" s="172" t="str">
        <f t="shared" si="40"/>
        <v/>
      </c>
      <c r="B1284" s="186"/>
      <c r="C1284" s="187"/>
      <c r="D1284" s="187"/>
      <c r="E1284" s="187"/>
      <c r="F1284" s="187"/>
      <c r="G1284" s="188"/>
      <c r="H1284" s="189"/>
      <c r="I1284" s="189"/>
      <c r="J1284" s="190"/>
      <c r="K1284" s="191"/>
      <c r="L1284" s="174" t="str">
        <f t="shared" si="41"/>
        <v>T</v>
      </c>
    </row>
    <row r="1285" spans="1:12" hidden="1" x14ac:dyDescent="0.2">
      <c r="A1285" s="172" t="str">
        <f t="shared" si="40"/>
        <v/>
      </c>
      <c r="B1285" s="186"/>
      <c r="C1285" s="187"/>
      <c r="D1285" s="187"/>
      <c r="E1285" s="187"/>
      <c r="F1285" s="187"/>
      <c r="G1285" s="188"/>
      <c r="H1285" s="189"/>
      <c r="I1285" s="189"/>
      <c r="J1285" s="190"/>
      <c r="K1285" s="191"/>
      <c r="L1285" s="174" t="str">
        <f t="shared" si="41"/>
        <v>T</v>
      </c>
    </row>
    <row r="1286" spans="1:12" hidden="1" x14ac:dyDescent="0.2">
      <c r="A1286" s="172" t="str">
        <f t="shared" si="40"/>
        <v/>
      </c>
      <c r="B1286" s="186"/>
      <c r="C1286" s="187"/>
      <c r="D1286" s="187"/>
      <c r="E1286" s="187"/>
      <c r="F1286" s="187"/>
      <c r="G1286" s="188"/>
      <c r="H1286" s="189"/>
      <c r="I1286" s="189"/>
      <c r="J1286" s="190"/>
      <c r="K1286" s="191"/>
      <c r="L1286" s="174" t="str">
        <f t="shared" si="41"/>
        <v>T</v>
      </c>
    </row>
    <row r="1287" spans="1:12" hidden="1" x14ac:dyDescent="0.2">
      <c r="A1287" s="172" t="str">
        <f t="shared" si="40"/>
        <v/>
      </c>
      <c r="B1287" s="186"/>
      <c r="C1287" s="187"/>
      <c r="D1287" s="187"/>
      <c r="E1287" s="187"/>
      <c r="F1287" s="187"/>
      <c r="G1287" s="188"/>
      <c r="H1287" s="189"/>
      <c r="I1287" s="189"/>
      <c r="J1287" s="190"/>
      <c r="K1287" s="191"/>
      <c r="L1287" s="174" t="str">
        <f t="shared" si="41"/>
        <v>T</v>
      </c>
    </row>
    <row r="1288" spans="1:12" hidden="1" x14ac:dyDescent="0.2">
      <c r="A1288" s="172" t="str">
        <f t="shared" si="40"/>
        <v/>
      </c>
      <c r="B1288" s="186"/>
      <c r="C1288" s="187"/>
      <c r="D1288" s="187"/>
      <c r="E1288" s="187"/>
      <c r="F1288" s="187"/>
      <c r="G1288" s="188"/>
      <c r="H1288" s="189"/>
      <c r="I1288" s="189"/>
      <c r="J1288" s="190"/>
      <c r="K1288" s="191"/>
      <c r="L1288" s="174" t="str">
        <f t="shared" si="41"/>
        <v>T</v>
      </c>
    </row>
    <row r="1289" spans="1:12" hidden="1" x14ac:dyDescent="0.2">
      <c r="A1289" s="172" t="str">
        <f t="shared" si="40"/>
        <v/>
      </c>
      <c r="B1289" s="186"/>
      <c r="C1289" s="187"/>
      <c r="D1289" s="187"/>
      <c r="E1289" s="187"/>
      <c r="F1289" s="187"/>
      <c r="G1289" s="188"/>
      <c r="H1289" s="189"/>
      <c r="I1289" s="189"/>
      <c r="J1289" s="190"/>
      <c r="K1289" s="191"/>
      <c r="L1289" s="174" t="str">
        <f t="shared" si="41"/>
        <v>T</v>
      </c>
    </row>
    <row r="1290" spans="1:12" hidden="1" x14ac:dyDescent="0.2">
      <c r="A1290" s="172" t="str">
        <f t="shared" si="40"/>
        <v/>
      </c>
      <c r="B1290" s="186"/>
      <c r="C1290" s="187"/>
      <c r="D1290" s="187"/>
      <c r="E1290" s="187"/>
      <c r="F1290" s="187"/>
      <c r="G1290" s="188"/>
      <c r="H1290" s="189"/>
      <c r="I1290" s="189"/>
      <c r="J1290" s="190"/>
      <c r="K1290" s="191"/>
      <c r="L1290" s="174" t="str">
        <f t="shared" si="41"/>
        <v>T</v>
      </c>
    </row>
    <row r="1291" spans="1:12" hidden="1" x14ac:dyDescent="0.2">
      <c r="A1291" s="172" t="str">
        <f t="shared" si="40"/>
        <v/>
      </c>
      <c r="B1291" s="186"/>
      <c r="C1291" s="187"/>
      <c r="D1291" s="187"/>
      <c r="E1291" s="187"/>
      <c r="F1291" s="187"/>
      <c r="G1291" s="188"/>
      <c r="H1291" s="189"/>
      <c r="I1291" s="189"/>
      <c r="J1291" s="190"/>
      <c r="K1291" s="191"/>
      <c r="L1291" s="174" t="str">
        <f t="shared" si="41"/>
        <v>T</v>
      </c>
    </row>
    <row r="1292" spans="1:12" hidden="1" x14ac:dyDescent="0.2">
      <c r="A1292" s="172" t="str">
        <f t="shared" si="40"/>
        <v/>
      </c>
      <c r="B1292" s="186"/>
      <c r="C1292" s="187"/>
      <c r="D1292" s="187"/>
      <c r="E1292" s="187"/>
      <c r="F1292" s="187"/>
      <c r="G1292" s="188"/>
      <c r="H1292" s="189"/>
      <c r="I1292" s="189"/>
      <c r="J1292" s="190"/>
      <c r="K1292" s="191"/>
      <c r="L1292" s="174" t="str">
        <f t="shared" si="41"/>
        <v>T</v>
      </c>
    </row>
    <row r="1293" spans="1:12" hidden="1" x14ac:dyDescent="0.2">
      <c r="A1293" s="172" t="str">
        <f t="shared" si="40"/>
        <v/>
      </c>
      <c r="B1293" s="186"/>
      <c r="C1293" s="187"/>
      <c r="D1293" s="187"/>
      <c r="E1293" s="187"/>
      <c r="F1293" s="187"/>
      <c r="G1293" s="188"/>
      <c r="H1293" s="189"/>
      <c r="I1293" s="189"/>
      <c r="J1293" s="190"/>
      <c r="K1293" s="191"/>
      <c r="L1293" s="174" t="str">
        <f t="shared" si="41"/>
        <v>T</v>
      </c>
    </row>
    <row r="1294" spans="1:12" hidden="1" x14ac:dyDescent="0.2">
      <c r="A1294" s="172" t="str">
        <f t="shared" si="40"/>
        <v/>
      </c>
      <c r="B1294" s="186"/>
      <c r="C1294" s="187"/>
      <c r="D1294" s="187"/>
      <c r="E1294" s="187"/>
      <c r="F1294" s="187"/>
      <c r="G1294" s="188"/>
      <c r="H1294" s="189"/>
      <c r="I1294" s="189"/>
      <c r="J1294" s="190"/>
      <c r="K1294" s="191"/>
      <c r="L1294" s="174" t="str">
        <f t="shared" si="41"/>
        <v>T</v>
      </c>
    </row>
    <row r="1295" spans="1:12" hidden="1" x14ac:dyDescent="0.2">
      <c r="A1295" s="172" t="str">
        <f t="shared" si="40"/>
        <v/>
      </c>
      <c r="B1295" s="186"/>
      <c r="C1295" s="187"/>
      <c r="D1295" s="187"/>
      <c r="E1295" s="187"/>
      <c r="F1295" s="187"/>
      <c r="G1295" s="188"/>
      <c r="H1295" s="189"/>
      <c r="I1295" s="189"/>
      <c r="J1295" s="190"/>
      <c r="K1295" s="191"/>
      <c r="L1295" s="174" t="str">
        <f t="shared" si="41"/>
        <v>T</v>
      </c>
    </row>
    <row r="1296" spans="1:12" hidden="1" x14ac:dyDescent="0.2">
      <c r="A1296" s="172" t="str">
        <f t="shared" si="40"/>
        <v/>
      </c>
      <c r="B1296" s="186"/>
      <c r="C1296" s="187"/>
      <c r="D1296" s="187"/>
      <c r="E1296" s="187"/>
      <c r="F1296" s="187"/>
      <c r="G1296" s="188"/>
      <c r="H1296" s="189"/>
      <c r="I1296" s="189"/>
      <c r="J1296" s="190"/>
      <c r="K1296" s="191"/>
      <c r="L1296" s="174" t="str">
        <f t="shared" si="41"/>
        <v>T</v>
      </c>
    </row>
    <row r="1297" spans="1:12" hidden="1" x14ac:dyDescent="0.2">
      <c r="A1297" s="172" t="str">
        <f t="shared" si="40"/>
        <v/>
      </c>
      <c r="B1297" s="186"/>
      <c r="C1297" s="187"/>
      <c r="D1297" s="187"/>
      <c r="E1297" s="187"/>
      <c r="F1297" s="187"/>
      <c r="G1297" s="188"/>
      <c r="H1297" s="189"/>
      <c r="I1297" s="189"/>
      <c r="J1297" s="190"/>
      <c r="K1297" s="191"/>
      <c r="L1297" s="174" t="str">
        <f t="shared" si="41"/>
        <v>T</v>
      </c>
    </row>
    <row r="1298" spans="1:12" hidden="1" x14ac:dyDescent="0.2">
      <c r="A1298" s="172" t="str">
        <f t="shared" si="40"/>
        <v/>
      </c>
      <c r="B1298" s="186"/>
      <c r="C1298" s="187"/>
      <c r="D1298" s="187"/>
      <c r="E1298" s="187"/>
      <c r="F1298" s="187"/>
      <c r="G1298" s="188"/>
      <c r="H1298" s="189"/>
      <c r="I1298" s="189"/>
      <c r="J1298" s="190"/>
      <c r="K1298" s="191"/>
      <c r="L1298" s="174" t="str">
        <f t="shared" si="41"/>
        <v>T</v>
      </c>
    </row>
    <row r="1299" spans="1:12" hidden="1" x14ac:dyDescent="0.2">
      <c r="A1299" s="172" t="str">
        <f t="shared" si="40"/>
        <v/>
      </c>
      <c r="B1299" s="186"/>
      <c r="C1299" s="187"/>
      <c r="D1299" s="187"/>
      <c r="E1299" s="187"/>
      <c r="F1299" s="187"/>
      <c r="G1299" s="188"/>
      <c r="H1299" s="189"/>
      <c r="I1299" s="189"/>
      <c r="J1299" s="190"/>
      <c r="K1299" s="191"/>
      <c r="L1299" s="174" t="str">
        <f t="shared" si="41"/>
        <v>T</v>
      </c>
    </row>
    <row r="1300" spans="1:12" hidden="1" x14ac:dyDescent="0.2">
      <c r="A1300" s="172" t="str">
        <f t="shared" si="40"/>
        <v/>
      </c>
      <c r="B1300" s="186"/>
      <c r="C1300" s="187"/>
      <c r="D1300" s="187"/>
      <c r="E1300" s="187"/>
      <c r="F1300" s="187"/>
      <c r="G1300" s="188"/>
      <c r="H1300" s="189"/>
      <c r="I1300" s="189"/>
      <c r="J1300" s="190"/>
      <c r="K1300" s="191"/>
      <c r="L1300" s="174" t="str">
        <f t="shared" si="41"/>
        <v>T</v>
      </c>
    </row>
    <row r="1301" spans="1:12" hidden="1" x14ac:dyDescent="0.2">
      <c r="A1301" s="172" t="str">
        <f t="shared" si="40"/>
        <v/>
      </c>
      <c r="B1301" s="186"/>
      <c r="C1301" s="187"/>
      <c r="D1301" s="187"/>
      <c r="E1301" s="187"/>
      <c r="F1301" s="187"/>
      <c r="G1301" s="188"/>
      <c r="H1301" s="189"/>
      <c r="I1301" s="189"/>
      <c r="J1301" s="190"/>
      <c r="K1301" s="191"/>
      <c r="L1301" s="174" t="str">
        <f t="shared" si="41"/>
        <v>T</v>
      </c>
    </row>
    <row r="1302" spans="1:12" hidden="1" x14ac:dyDescent="0.2">
      <c r="A1302" s="172" t="str">
        <f t="shared" si="40"/>
        <v/>
      </c>
      <c r="B1302" s="186"/>
      <c r="C1302" s="187"/>
      <c r="D1302" s="187"/>
      <c r="E1302" s="187"/>
      <c r="F1302" s="187"/>
      <c r="G1302" s="188"/>
      <c r="H1302" s="189"/>
      <c r="I1302" s="189"/>
      <c r="J1302" s="190"/>
      <c r="K1302" s="191"/>
      <c r="L1302" s="174" t="str">
        <f t="shared" si="41"/>
        <v>T</v>
      </c>
    </row>
    <row r="1303" spans="1:12" hidden="1" x14ac:dyDescent="0.2">
      <c r="A1303" s="172" t="str">
        <f t="shared" si="40"/>
        <v/>
      </c>
      <c r="B1303" s="186"/>
      <c r="C1303" s="187"/>
      <c r="D1303" s="187"/>
      <c r="E1303" s="187"/>
      <c r="F1303" s="187"/>
      <c r="G1303" s="188"/>
      <c r="H1303" s="189"/>
      <c r="I1303" s="189"/>
      <c r="J1303" s="190"/>
      <c r="K1303" s="191"/>
      <c r="L1303" s="174" t="str">
        <f t="shared" si="41"/>
        <v>T</v>
      </c>
    </row>
    <row r="1304" spans="1:12" hidden="1" x14ac:dyDescent="0.2">
      <c r="A1304" s="172" t="str">
        <f t="shared" si="40"/>
        <v/>
      </c>
      <c r="B1304" s="186"/>
      <c r="C1304" s="187"/>
      <c r="D1304" s="187"/>
      <c r="E1304" s="187"/>
      <c r="F1304" s="187"/>
      <c r="G1304" s="188"/>
      <c r="H1304" s="189"/>
      <c r="I1304" s="189"/>
      <c r="J1304" s="190"/>
      <c r="K1304" s="191"/>
      <c r="L1304" s="174" t="str">
        <f t="shared" si="41"/>
        <v>T</v>
      </c>
    </row>
    <row r="1305" spans="1:12" hidden="1" x14ac:dyDescent="0.2">
      <c r="A1305" s="172" t="str">
        <f t="shared" si="40"/>
        <v/>
      </c>
      <c r="B1305" s="186"/>
      <c r="C1305" s="187"/>
      <c r="D1305" s="187"/>
      <c r="E1305" s="187"/>
      <c r="F1305" s="187"/>
      <c r="G1305" s="188"/>
      <c r="H1305" s="189"/>
      <c r="I1305" s="189"/>
      <c r="J1305" s="190"/>
      <c r="K1305" s="191"/>
      <c r="L1305" s="174" t="str">
        <f t="shared" si="41"/>
        <v>T</v>
      </c>
    </row>
    <row r="1306" spans="1:12" hidden="1" x14ac:dyDescent="0.2">
      <c r="A1306" s="172" t="str">
        <f t="shared" si="40"/>
        <v/>
      </c>
      <c r="B1306" s="186"/>
      <c r="C1306" s="187"/>
      <c r="D1306" s="187"/>
      <c r="E1306" s="187"/>
      <c r="F1306" s="187"/>
      <c r="G1306" s="188"/>
      <c r="H1306" s="189"/>
      <c r="I1306" s="189"/>
      <c r="J1306" s="190"/>
      <c r="K1306" s="191"/>
      <c r="L1306" s="174" t="str">
        <f t="shared" si="41"/>
        <v>T</v>
      </c>
    </row>
    <row r="1307" spans="1:12" hidden="1" x14ac:dyDescent="0.2">
      <c r="A1307" s="172" t="str">
        <f t="shared" si="40"/>
        <v/>
      </c>
      <c r="B1307" s="186"/>
      <c r="C1307" s="187"/>
      <c r="D1307" s="187"/>
      <c r="E1307" s="187"/>
      <c r="F1307" s="187"/>
      <c r="G1307" s="188"/>
      <c r="H1307" s="189"/>
      <c r="I1307" s="189"/>
      <c r="J1307" s="190"/>
      <c r="K1307" s="191"/>
      <c r="L1307" s="174" t="str">
        <f t="shared" si="41"/>
        <v>T</v>
      </c>
    </row>
    <row r="1308" spans="1:12" hidden="1" x14ac:dyDescent="0.2">
      <c r="A1308" s="172" t="str">
        <f t="shared" si="40"/>
        <v/>
      </c>
      <c r="B1308" s="186"/>
      <c r="C1308" s="187"/>
      <c r="D1308" s="187"/>
      <c r="E1308" s="187"/>
      <c r="F1308" s="187"/>
      <c r="G1308" s="188"/>
      <c r="H1308" s="189"/>
      <c r="I1308" s="189"/>
      <c r="J1308" s="190"/>
      <c r="K1308" s="191"/>
      <c r="L1308" s="174" t="str">
        <f t="shared" si="41"/>
        <v>T</v>
      </c>
    </row>
    <row r="1309" spans="1:12" hidden="1" x14ac:dyDescent="0.2">
      <c r="A1309" s="172" t="str">
        <f t="shared" ref="A1309:A1372" si="42">IF(B1309&lt;&gt;0,"F","")</f>
        <v/>
      </c>
      <c r="B1309" s="186"/>
      <c r="C1309" s="187"/>
      <c r="D1309" s="187"/>
      <c r="E1309" s="187"/>
      <c r="F1309" s="187"/>
      <c r="G1309" s="188"/>
      <c r="H1309" s="189"/>
      <c r="I1309" s="189"/>
      <c r="J1309" s="190"/>
      <c r="K1309" s="191"/>
      <c r="L1309" s="174" t="str">
        <f t="shared" ref="L1309:L1372" si="43">IF(I1309=0,"T","I")</f>
        <v>T</v>
      </c>
    </row>
    <row r="1310" spans="1:12" hidden="1" x14ac:dyDescent="0.2">
      <c r="A1310" s="172" t="str">
        <f t="shared" si="42"/>
        <v/>
      </c>
      <c r="B1310" s="186"/>
      <c r="C1310" s="187"/>
      <c r="D1310" s="187"/>
      <c r="E1310" s="187"/>
      <c r="F1310" s="187"/>
      <c r="G1310" s="188"/>
      <c r="H1310" s="189"/>
      <c r="I1310" s="189"/>
      <c r="J1310" s="190"/>
      <c r="K1310" s="191"/>
      <c r="L1310" s="174" t="str">
        <f t="shared" si="43"/>
        <v>T</v>
      </c>
    </row>
    <row r="1311" spans="1:12" hidden="1" x14ac:dyDescent="0.2">
      <c r="A1311" s="172" t="str">
        <f t="shared" si="42"/>
        <v/>
      </c>
      <c r="B1311" s="186"/>
      <c r="C1311" s="187"/>
      <c r="D1311" s="187"/>
      <c r="E1311" s="187"/>
      <c r="F1311" s="187"/>
      <c r="G1311" s="188"/>
      <c r="H1311" s="189"/>
      <c r="I1311" s="189"/>
      <c r="J1311" s="190"/>
      <c r="K1311" s="191"/>
      <c r="L1311" s="174" t="str">
        <f t="shared" si="43"/>
        <v>T</v>
      </c>
    </row>
    <row r="1312" spans="1:12" hidden="1" x14ac:dyDescent="0.2">
      <c r="A1312" s="172" t="str">
        <f t="shared" si="42"/>
        <v/>
      </c>
      <c r="B1312" s="186"/>
      <c r="C1312" s="187"/>
      <c r="D1312" s="187"/>
      <c r="E1312" s="187"/>
      <c r="F1312" s="187"/>
      <c r="G1312" s="188"/>
      <c r="H1312" s="189"/>
      <c r="I1312" s="189"/>
      <c r="J1312" s="190"/>
      <c r="K1312" s="191"/>
      <c r="L1312" s="174" t="str">
        <f t="shared" si="43"/>
        <v>T</v>
      </c>
    </row>
    <row r="1313" spans="1:12" hidden="1" x14ac:dyDescent="0.2">
      <c r="A1313" s="172" t="str">
        <f t="shared" si="42"/>
        <v/>
      </c>
      <c r="B1313" s="186"/>
      <c r="C1313" s="187"/>
      <c r="D1313" s="187"/>
      <c r="E1313" s="187"/>
      <c r="F1313" s="187"/>
      <c r="G1313" s="188"/>
      <c r="H1313" s="189"/>
      <c r="I1313" s="189"/>
      <c r="J1313" s="190"/>
      <c r="K1313" s="191"/>
      <c r="L1313" s="174" t="str">
        <f t="shared" si="43"/>
        <v>T</v>
      </c>
    </row>
    <row r="1314" spans="1:12" hidden="1" x14ac:dyDescent="0.2">
      <c r="A1314" s="172" t="str">
        <f t="shared" si="42"/>
        <v/>
      </c>
      <c r="B1314" s="186"/>
      <c r="C1314" s="187"/>
      <c r="D1314" s="187"/>
      <c r="E1314" s="187"/>
      <c r="F1314" s="187"/>
      <c r="G1314" s="188"/>
      <c r="H1314" s="189"/>
      <c r="I1314" s="189"/>
      <c r="J1314" s="190"/>
      <c r="K1314" s="191"/>
      <c r="L1314" s="174" t="str">
        <f t="shared" si="43"/>
        <v>T</v>
      </c>
    </row>
    <row r="1315" spans="1:12" hidden="1" x14ac:dyDescent="0.2">
      <c r="A1315" s="172" t="str">
        <f t="shared" si="42"/>
        <v/>
      </c>
      <c r="B1315" s="186"/>
      <c r="C1315" s="187"/>
      <c r="D1315" s="187"/>
      <c r="E1315" s="187"/>
      <c r="F1315" s="187"/>
      <c r="G1315" s="188"/>
      <c r="H1315" s="189"/>
      <c r="I1315" s="189"/>
      <c r="J1315" s="190"/>
      <c r="K1315" s="191"/>
      <c r="L1315" s="174" t="str">
        <f t="shared" si="43"/>
        <v>T</v>
      </c>
    </row>
    <row r="1316" spans="1:12" hidden="1" x14ac:dyDescent="0.2">
      <c r="A1316" s="172" t="str">
        <f t="shared" si="42"/>
        <v/>
      </c>
      <c r="B1316" s="186"/>
      <c r="C1316" s="187"/>
      <c r="D1316" s="187"/>
      <c r="E1316" s="187"/>
      <c r="F1316" s="187"/>
      <c r="G1316" s="188"/>
      <c r="H1316" s="189"/>
      <c r="I1316" s="189"/>
      <c r="J1316" s="190"/>
      <c r="K1316" s="191"/>
      <c r="L1316" s="174" t="str">
        <f t="shared" si="43"/>
        <v>T</v>
      </c>
    </row>
    <row r="1317" spans="1:12" hidden="1" x14ac:dyDescent="0.2">
      <c r="A1317" s="172" t="str">
        <f t="shared" si="42"/>
        <v/>
      </c>
      <c r="B1317" s="186"/>
      <c r="C1317" s="187"/>
      <c r="D1317" s="187"/>
      <c r="E1317" s="187"/>
      <c r="F1317" s="187"/>
      <c r="G1317" s="188"/>
      <c r="H1317" s="189"/>
      <c r="I1317" s="189"/>
      <c r="J1317" s="190"/>
      <c r="K1317" s="191"/>
      <c r="L1317" s="174" t="str">
        <f t="shared" si="43"/>
        <v>T</v>
      </c>
    </row>
    <row r="1318" spans="1:12" hidden="1" x14ac:dyDescent="0.2">
      <c r="A1318" s="172" t="str">
        <f t="shared" si="42"/>
        <v/>
      </c>
      <c r="B1318" s="186"/>
      <c r="C1318" s="187"/>
      <c r="D1318" s="187"/>
      <c r="E1318" s="187"/>
      <c r="F1318" s="187"/>
      <c r="G1318" s="188"/>
      <c r="H1318" s="189"/>
      <c r="I1318" s="189"/>
      <c r="J1318" s="190"/>
      <c r="K1318" s="191"/>
      <c r="L1318" s="174" t="str">
        <f t="shared" si="43"/>
        <v>T</v>
      </c>
    </row>
    <row r="1319" spans="1:12" hidden="1" x14ac:dyDescent="0.2">
      <c r="A1319" s="172" t="str">
        <f t="shared" si="42"/>
        <v/>
      </c>
      <c r="B1319" s="186"/>
      <c r="C1319" s="187"/>
      <c r="D1319" s="187"/>
      <c r="E1319" s="187"/>
      <c r="F1319" s="187"/>
      <c r="G1319" s="188"/>
      <c r="H1319" s="189"/>
      <c r="I1319" s="189"/>
      <c r="J1319" s="190"/>
      <c r="K1319" s="191"/>
      <c r="L1319" s="174" t="str">
        <f t="shared" si="43"/>
        <v>T</v>
      </c>
    </row>
    <row r="1320" spans="1:12" hidden="1" x14ac:dyDescent="0.2">
      <c r="A1320" s="172" t="str">
        <f t="shared" si="42"/>
        <v/>
      </c>
      <c r="B1320" s="186"/>
      <c r="C1320" s="187"/>
      <c r="D1320" s="187"/>
      <c r="E1320" s="187"/>
      <c r="F1320" s="187"/>
      <c r="G1320" s="188"/>
      <c r="H1320" s="189"/>
      <c r="I1320" s="189"/>
      <c r="J1320" s="190"/>
      <c r="K1320" s="191"/>
      <c r="L1320" s="174" t="str">
        <f t="shared" si="43"/>
        <v>T</v>
      </c>
    </row>
    <row r="1321" spans="1:12" hidden="1" x14ac:dyDescent="0.2">
      <c r="A1321" s="172" t="str">
        <f t="shared" si="42"/>
        <v/>
      </c>
      <c r="B1321" s="186"/>
      <c r="C1321" s="187"/>
      <c r="D1321" s="187"/>
      <c r="E1321" s="187"/>
      <c r="F1321" s="187"/>
      <c r="G1321" s="188"/>
      <c r="H1321" s="189"/>
      <c r="I1321" s="189"/>
      <c r="J1321" s="190"/>
      <c r="K1321" s="191"/>
      <c r="L1321" s="174" t="str">
        <f t="shared" si="43"/>
        <v>T</v>
      </c>
    </row>
    <row r="1322" spans="1:12" hidden="1" x14ac:dyDescent="0.2">
      <c r="A1322" s="172" t="str">
        <f t="shared" si="42"/>
        <v/>
      </c>
      <c r="B1322" s="186"/>
      <c r="C1322" s="187"/>
      <c r="D1322" s="187"/>
      <c r="E1322" s="187"/>
      <c r="F1322" s="187"/>
      <c r="G1322" s="188"/>
      <c r="H1322" s="189"/>
      <c r="I1322" s="189"/>
      <c r="J1322" s="190"/>
      <c r="K1322" s="191"/>
      <c r="L1322" s="174" t="str">
        <f t="shared" si="43"/>
        <v>T</v>
      </c>
    </row>
    <row r="1323" spans="1:12" hidden="1" x14ac:dyDescent="0.2">
      <c r="A1323" s="172" t="str">
        <f t="shared" si="42"/>
        <v/>
      </c>
      <c r="B1323" s="186"/>
      <c r="C1323" s="187"/>
      <c r="D1323" s="187"/>
      <c r="E1323" s="187"/>
      <c r="F1323" s="187"/>
      <c r="G1323" s="188"/>
      <c r="H1323" s="189"/>
      <c r="I1323" s="189"/>
      <c r="J1323" s="190"/>
      <c r="K1323" s="191"/>
      <c r="L1323" s="174" t="str">
        <f t="shared" si="43"/>
        <v>T</v>
      </c>
    </row>
    <row r="1324" spans="1:12" hidden="1" x14ac:dyDescent="0.2">
      <c r="A1324" s="172" t="str">
        <f t="shared" si="42"/>
        <v/>
      </c>
      <c r="B1324" s="186"/>
      <c r="C1324" s="187"/>
      <c r="D1324" s="187"/>
      <c r="E1324" s="187"/>
      <c r="F1324" s="187"/>
      <c r="G1324" s="188"/>
      <c r="H1324" s="189"/>
      <c r="I1324" s="189"/>
      <c r="J1324" s="190"/>
      <c r="K1324" s="191"/>
      <c r="L1324" s="174" t="str">
        <f t="shared" si="43"/>
        <v>T</v>
      </c>
    </row>
    <row r="1325" spans="1:12" hidden="1" x14ac:dyDescent="0.2">
      <c r="A1325" s="172" t="str">
        <f t="shared" si="42"/>
        <v/>
      </c>
      <c r="B1325" s="186"/>
      <c r="C1325" s="187"/>
      <c r="D1325" s="187"/>
      <c r="E1325" s="187"/>
      <c r="F1325" s="187"/>
      <c r="G1325" s="188"/>
      <c r="H1325" s="189"/>
      <c r="I1325" s="189"/>
      <c r="J1325" s="190"/>
      <c r="K1325" s="191"/>
      <c r="L1325" s="174" t="str">
        <f t="shared" si="43"/>
        <v>T</v>
      </c>
    </row>
    <row r="1326" spans="1:12" hidden="1" x14ac:dyDescent="0.2">
      <c r="A1326" s="172" t="str">
        <f t="shared" si="42"/>
        <v/>
      </c>
      <c r="B1326" s="186"/>
      <c r="C1326" s="187"/>
      <c r="D1326" s="187"/>
      <c r="E1326" s="187"/>
      <c r="F1326" s="187"/>
      <c r="G1326" s="188"/>
      <c r="H1326" s="189"/>
      <c r="I1326" s="189"/>
      <c r="J1326" s="190"/>
      <c r="K1326" s="191"/>
      <c r="L1326" s="174" t="str">
        <f t="shared" si="43"/>
        <v>T</v>
      </c>
    </row>
    <row r="1327" spans="1:12" hidden="1" x14ac:dyDescent="0.2">
      <c r="A1327" s="172" t="str">
        <f t="shared" si="42"/>
        <v/>
      </c>
      <c r="B1327" s="186"/>
      <c r="C1327" s="187"/>
      <c r="D1327" s="187"/>
      <c r="E1327" s="187"/>
      <c r="F1327" s="187"/>
      <c r="G1327" s="188"/>
      <c r="H1327" s="189"/>
      <c r="I1327" s="189"/>
      <c r="J1327" s="190"/>
      <c r="K1327" s="191"/>
      <c r="L1327" s="174" t="str">
        <f t="shared" si="43"/>
        <v>T</v>
      </c>
    </row>
    <row r="1328" spans="1:12" hidden="1" x14ac:dyDescent="0.2">
      <c r="A1328" s="172" t="str">
        <f t="shared" si="42"/>
        <v/>
      </c>
      <c r="B1328" s="186"/>
      <c r="C1328" s="187"/>
      <c r="D1328" s="187"/>
      <c r="E1328" s="187"/>
      <c r="F1328" s="187"/>
      <c r="G1328" s="188"/>
      <c r="H1328" s="189"/>
      <c r="I1328" s="189"/>
      <c r="J1328" s="190"/>
      <c r="K1328" s="191"/>
      <c r="L1328" s="174" t="str">
        <f t="shared" si="43"/>
        <v>T</v>
      </c>
    </row>
    <row r="1329" spans="1:12" hidden="1" x14ac:dyDescent="0.2">
      <c r="A1329" s="172" t="str">
        <f t="shared" si="42"/>
        <v/>
      </c>
      <c r="B1329" s="186"/>
      <c r="C1329" s="187"/>
      <c r="D1329" s="187"/>
      <c r="E1329" s="187"/>
      <c r="F1329" s="187"/>
      <c r="G1329" s="188"/>
      <c r="H1329" s="189"/>
      <c r="I1329" s="189"/>
      <c r="J1329" s="190"/>
      <c r="K1329" s="191"/>
      <c r="L1329" s="174" t="str">
        <f t="shared" si="43"/>
        <v>T</v>
      </c>
    </row>
    <row r="1330" spans="1:12" hidden="1" x14ac:dyDescent="0.2">
      <c r="A1330" s="172" t="str">
        <f t="shared" si="42"/>
        <v/>
      </c>
      <c r="B1330" s="186"/>
      <c r="C1330" s="187"/>
      <c r="D1330" s="187"/>
      <c r="E1330" s="187"/>
      <c r="F1330" s="187"/>
      <c r="G1330" s="188"/>
      <c r="H1330" s="189"/>
      <c r="I1330" s="189"/>
      <c r="J1330" s="190"/>
      <c r="K1330" s="191"/>
      <c r="L1330" s="174" t="str">
        <f t="shared" si="43"/>
        <v>T</v>
      </c>
    </row>
    <row r="1331" spans="1:12" hidden="1" x14ac:dyDescent="0.2">
      <c r="A1331" s="172" t="str">
        <f t="shared" si="42"/>
        <v/>
      </c>
      <c r="B1331" s="186"/>
      <c r="C1331" s="187"/>
      <c r="D1331" s="187"/>
      <c r="E1331" s="187"/>
      <c r="F1331" s="187"/>
      <c r="G1331" s="188"/>
      <c r="H1331" s="189"/>
      <c r="I1331" s="189"/>
      <c r="J1331" s="190"/>
      <c r="K1331" s="191"/>
      <c r="L1331" s="174" t="str">
        <f t="shared" si="43"/>
        <v>T</v>
      </c>
    </row>
    <row r="1332" spans="1:12" hidden="1" x14ac:dyDescent="0.2">
      <c r="A1332" s="172" t="str">
        <f t="shared" si="42"/>
        <v/>
      </c>
      <c r="B1332" s="186"/>
      <c r="C1332" s="187"/>
      <c r="D1332" s="187"/>
      <c r="E1332" s="187"/>
      <c r="F1332" s="187"/>
      <c r="G1332" s="188"/>
      <c r="H1332" s="189"/>
      <c r="I1332" s="189"/>
      <c r="J1332" s="190"/>
      <c r="K1332" s="191"/>
      <c r="L1332" s="174" t="str">
        <f t="shared" si="43"/>
        <v>T</v>
      </c>
    </row>
    <row r="1333" spans="1:12" hidden="1" x14ac:dyDescent="0.2">
      <c r="A1333" s="172" t="str">
        <f t="shared" si="42"/>
        <v/>
      </c>
      <c r="B1333" s="186"/>
      <c r="C1333" s="187"/>
      <c r="D1333" s="187"/>
      <c r="E1333" s="187"/>
      <c r="F1333" s="187"/>
      <c r="G1333" s="188"/>
      <c r="H1333" s="189"/>
      <c r="I1333" s="189"/>
      <c r="J1333" s="190"/>
      <c r="K1333" s="191"/>
      <c r="L1333" s="174" t="str">
        <f t="shared" si="43"/>
        <v>T</v>
      </c>
    </row>
    <row r="1334" spans="1:12" hidden="1" x14ac:dyDescent="0.2">
      <c r="A1334" s="172" t="str">
        <f t="shared" si="42"/>
        <v/>
      </c>
      <c r="B1334" s="186"/>
      <c r="C1334" s="187"/>
      <c r="D1334" s="187"/>
      <c r="E1334" s="187"/>
      <c r="F1334" s="187"/>
      <c r="G1334" s="188"/>
      <c r="H1334" s="189"/>
      <c r="I1334" s="189"/>
      <c r="J1334" s="190"/>
      <c r="K1334" s="191"/>
      <c r="L1334" s="174" t="str">
        <f t="shared" si="43"/>
        <v>T</v>
      </c>
    </row>
    <row r="1335" spans="1:12" hidden="1" x14ac:dyDescent="0.2">
      <c r="A1335" s="172" t="str">
        <f t="shared" si="42"/>
        <v/>
      </c>
      <c r="B1335" s="186"/>
      <c r="C1335" s="187"/>
      <c r="D1335" s="187"/>
      <c r="E1335" s="187"/>
      <c r="F1335" s="187"/>
      <c r="G1335" s="188"/>
      <c r="H1335" s="189"/>
      <c r="I1335" s="189"/>
      <c r="J1335" s="190"/>
      <c r="K1335" s="191"/>
      <c r="L1335" s="174" t="str">
        <f t="shared" si="43"/>
        <v>T</v>
      </c>
    </row>
    <row r="1336" spans="1:12" hidden="1" x14ac:dyDescent="0.2">
      <c r="A1336" s="172" t="str">
        <f t="shared" si="42"/>
        <v/>
      </c>
      <c r="B1336" s="186"/>
      <c r="C1336" s="187"/>
      <c r="D1336" s="187"/>
      <c r="E1336" s="187"/>
      <c r="F1336" s="187"/>
      <c r="G1336" s="188"/>
      <c r="H1336" s="189"/>
      <c r="I1336" s="189"/>
      <c r="J1336" s="190"/>
      <c r="K1336" s="191"/>
      <c r="L1336" s="174" t="str">
        <f t="shared" si="43"/>
        <v>T</v>
      </c>
    </row>
    <row r="1337" spans="1:12" hidden="1" x14ac:dyDescent="0.2">
      <c r="A1337" s="172" t="str">
        <f t="shared" si="42"/>
        <v/>
      </c>
      <c r="B1337" s="186"/>
      <c r="C1337" s="187"/>
      <c r="D1337" s="187"/>
      <c r="E1337" s="187"/>
      <c r="F1337" s="187"/>
      <c r="G1337" s="188"/>
      <c r="H1337" s="189"/>
      <c r="I1337" s="189"/>
      <c r="J1337" s="190"/>
      <c r="K1337" s="191"/>
      <c r="L1337" s="174" t="str">
        <f t="shared" si="43"/>
        <v>T</v>
      </c>
    </row>
    <row r="1338" spans="1:12" hidden="1" x14ac:dyDescent="0.2">
      <c r="A1338" s="172" t="str">
        <f t="shared" si="42"/>
        <v/>
      </c>
      <c r="B1338" s="186"/>
      <c r="C1338" s="187"/>
      <c r="D1338" s="187"/>
      <c r="E1338" s="187"/>
      <c r="F1338" s="187"/>
      <c r="G1338" s="188"/>
      <c r="H1338" s="189"/>
      <c r="I1338" s="189"/>
      <c r="J1338" s="190"/>
      <c r="K1338" s="191"/>
      <c r="L1338" s="174" t="str">
        <f t="shared" si="43"/>
        <v>T</v>
      </c>
    </row>
    <row r="1339" spans="1:12" hidden="1" x14ac:dyDescent="0.2">
      <c r="A1339" s="172" t="str">
        <f t="shared" si="42"/>
        <v/>
      </c>
      <c r="B1339" s="186"/>
      <c r="C1339" s="187"/>
      <c r="D1339" s="187"/>
      <c r="E1339" s="187"/>
      <c r="F1339" s="187"/>
      <c r="G1339" s="188"/>
      <c r="H1339" s="189"/>
      <c r="I1339" s="189"/>
      <c r="J1339" s="190"/>
      <c r="K1339" s="191"/>
      <c r="L1339" s="174" t="str">
        <f t="shared" si="43"/>
        <v>T</v>
      </c>
    </row>
    <row r="1340" spans="1:12" hidden="1" x14ac:dyDescent="0.2">
      <c r="A1340" s="172" t="str">
        <f t="shared" si="42"/>
        <v/>
      </c>
      <c r="B1340" s="186"/>
      <c r="C1340" s="187"/>
      <c r="D1340" s="187"/>
      <c r="E1340" s="187"/>
      <c r="F1340" s="187"/>
      <c r="G1340" s="188"/>
      <c r="H1340" s="189"/>
      <c r="I1340" s="189"/>
      <c r="J1340" s="190"/>
      <c r="K1340" s="191"/>
      <c r="L1340" s="174" t="str">
        <f t="shared" si="43"/>
        <v>T</v>
      </c>
    </row>
    <row r="1341" spans="1:12" hidden="1" x14ac:dyDescent="0.2">
      <c r="A1341" s="172" t="str">
        <f t="shared" si="42"/>
        <v/>
      </c>
      <c r="B1341" s="186"/>
      <c r="C1341" s="187"/>
      <c r="D1341" s="187"/>
      <c r="E1341" s="187"/>
      <c r="F1341" s="187"/>
      <c r="G1341" s="188"/>
      <c r="H1341" s="189"/>
      <c r="I1341" s="189"/>
      <c r="J1341" s="190"/>
      <c r="K1341" s="191"/>
      <c r="L1341" s="174" t="str">
        <f t="shared" si="43"/>
        <v>T</v>
      </c>
    </row>
    <row r="1342" spans="1:12" hidden="1" x14ac:dyDescent="0.2">
      <c r="A1342" s="172" t="str">
        <f t="shared" si="42"/>
        <v/>
      </c>
      <c r="B1342" s="186"/>
      <c r="C1342" s="187"/>
      <c r="D1342" s="187"/>
      <c r="E1342" s="187"/>
      <c r="F1342" s="187"/>
      <c r="G1342" s="188"/>
      <c r="H1342" s="189"/>
      <c r="I1342" s="189"/>
      <c r="J1342" s="190"/>
      <c r="K1342" s="191"/>
      <c r="L1342" s="174" t="str">
        <f t="shared" si="43"/>
        <v>T</v>
      </c>
    </row>
    <row r="1343" spans="1:12" hidden="1" x14ac:dyDescent="0.2">
      <c r="A1343" s="172" t="str">
        <f t="shared" si="42"/>
        <v/>
      </c>
      <c r="B1343" s="186"/>
      <c r="C1343" s="187"/>
      <c r="D1343" s="187"/>
      <c r="E1343" s="187"/>
      <c r="F1343" s="187"/>
      <c r="G1343" s="188"/>
      <c r="H1343" s="189"/>
      <c r="I1343" s="189"/>
      <c r="J1343" s="190"/>
      <c r="K1343" s="191"/>
      <c r="L1343" s="174" t="str">
        <f t="shared" si="43"/>
        <v>T</v>
      </c>
    </row>
    <row r="1344" spans="1:12" hidden="1" x14ac:dyDescent="0.2">
      <c r="A1344" s="172" t="str">
        <f t="shared" si="42"/>
        <v/>
      </c>
      <c r="B1344" s="186"/>
      <c r="C1344" s="187"/>
      <c r="D1344" s="187"/>
      <c r="E1344" s="187"/>
      <c r="F1344" s="187"/>
      <c r="G1344" s="188"/>
      <c r="H1344" s="189"/>
      <c r="I1344" s="189"/>
      <c r="J1344" s="190"/>
      <c r="K1344" s="191"/>
      <c r="L1344" s="174" t="str">
        <f t="shared" si="43"/>
        <v>T</v>
      </c>
    </row>
    <row r="1345" spans="1:12" hidden="1" x14ac:dyDescent="0.2">
      <c r="A1345" s="172" t="str">
        <f t="shared" si="42"/>
        <v/>
      </c>
      <c r="B1345" s="186"/>
      <c r="C1345" s="187"/>
      <c r="D1345" s="187"/>
      <c r="E1345" s="187"/>
      <c r="F1345" s="187"/>
      <c r="G1345" s="188"/>
      <c r="H1345" s="189"/>
      <c r="I1345" s="189"/>
      <c r="J1345" s="190"/>
      <c r="K1345" s="191"/>
      <c r="L1345" s="174" t="str">
        <f t="shared" si="43"/>
        <v>T</v>
      </c>
    </row>
    <row r="1346" spans="1:12" hidden="1" x14ac:dyDescent="0.2">
      <c r="A1346" s="172" t="str">
        <f t="shared" si="42"/>
        <v/>
      </c>
      <c r="B1346" s="186"/>
      <c r="C1346" s="187"/>
      <c r="D1346" s="187"/>
      <c r="E1346" s="187"/>
      <c r="F1346" s="187"/>
      <c r="G1346" s="188"/>
      <c r="H1346" s="189"/>
      <c r="I1346" s="189"/>
      <c r="J1346" s="190"/>
      <c r="K1346" s="191"/>
      <c r="L1346" s="174" t="str">
        <f t="shared" si="43"/>
        <v>T</v>
      </c>
    </row>
    <row r="1347" spans="1:12" hidden="1" x14ac:dyDescent="0.2">
      <c r="A1347" s="172" t="str">
        <f t="shared" si="42"/>
        <v/>
      </c>
      <c r="B1347" s="186"/>
      <c r="C1347" s="187"/>
      <c r="D1347" s="187"/>
      <c r="E1347" s="187"/>
      <c r="F1347" s="187"/>
      <c r="G1347" s="188"/>
      <c r="H1347" s="189"/>
      <c r="I1347" s="189"/>
      <c r="J1347" s="190"/>
      <c r="K1347" s="191"/>
      <c r="L1347" s="174" t="str">
        <f t="shared" si="43"/>
        <v>T</v>
      </c>
    </row>
    <row r="1348" spans="1:12" hidden="1" x14ac:dyDescent="0.2">
      <c r="A1348" s="172" t="str">
        <f t="shared" si="42"/>
        <v/>
      </c>
      <c r="B1348" s="186"/>
      <c r="C1348" s="187"/>
      <c r="D1348" s="187"/>
      <c r="E1348" s="187"/>
      <c r="F1348" s="187"/>
      <c r="G1348" s="188"/>
      <c r="H1348" s="189"/>
      <c r="I1348" s="189"/>
      <c r="J1348" s="190"/>
      <c r="K1348" s="191"/>
      <c r="L1348" s="174" t="str">
        <f t="shared" si="43"/>
        <v>T</v>
      </c>
    </row>
    <row r="1349" spans="1:12" hidden="1" x14ac:dyDescent="0.2">
      <c r="A1349" s="172" t="str">
        <f t="shared" si="42"/>
        <v/>
      </c>
      <c r="B1349" s="186"/>
      <c r="C1349" s="187"/>
      <c r="D1349" s="187"/>
      <c r="E1349" s="187"/>
      <c r="F1349" s="187"/>
      <c r="G1349" s="188"/>
      <c r="H1349" s="189"/>
      <c r="I1349" s="189"/>
      <c r="J1349" s="190"/>
      <c r="K1349" s="191"/>
      <c r="L1349" s="174" t="str">
        <f t="shared" si="43"/>
        <v>T</v>
      </c>
    </row>
    <row r="1350" spans="1:12" hidden="1" x14ac:dyDescent="0.2">
      <c r="A1350" s="172" t="str">
        <f t="shared" si="42"/>
        <v/>
      </c>
      <c r="B1350" s="186"/>
      <c r="C1350" s="187"/>
      <c r="D1350" s="187"/>
      <c r="E1350" s="187"/>
      <c r="F1350" s="187"/>
      <c r="G1350" s="188"/>
      <c r="H1350" s="189"/>
      <c r="I1350" s="189"/>
      <c r="J1350" s="190"/>
      <c r="K1350" s="191"/>
      <c r="L1350" s="174" t="str">
        <f t="shared" si="43"/>
        <v>T</v>
      </c>
    </row>
    <row r="1351" spans="1:12" hidden="1" x14ac:dyDescent="0.2">
      <c r="A1351" s="172" t="str">
        <f t="shared" si="42"/>
        <v/>
      </c>
      <c r="B1351" s="186"/>
      <c r="C1351" s="187"/>
      <c r="D1351" s="187"/>
      <c r="E1351" s="187"/>
      <c r="F1351" s="187"/>
      <c r="G1351" s="188"/>
      <c r="H1351" s="189"/>
      <c r="I1351" s="189"/>
      <c r="J1351" s="190"/>
      <c r="K1351" s="191"/>
      <c r="L1351" s="174" t="str">
        <f t="shared" si="43"/>
        <v>T</v>
      </c>
    </row>
    <row r="1352" spans="1:12" hidden="1" x14ac:dyDescent="0.2">
      <c r="A1352" s="172" t="str">
        <f t="shared" si="42"/>
        <v/>
      </c>
      <c r="B1352" s="186"/>
      <c r="C1352" s="187"/>
      <c r="D1352" s="187"/>
      <c r="E1352" s="187"/>
      <c r="F1352" s="187"/>
      <c r="G1352" s="188"/>
      <c r="H1352" s="189"/>
      <c r="I1352" s="189"/>
      <c r="J1352" s="190"/>
      <c r="K1352" s="191"/>
      <c r="L1352" s="174" t="str">
        <f t="shared" si="43"/>
        <v>T</v>
      </c>
    </row>
    <row r="1353" spans="1:12" hidden="1" x14ac:dyDescent="0.2">
      <c r="A1353" s="172" t="str">
        <f t="shared" si="42"/>
        <v/>
      </c>
      <c r="B1353" s="186"/>
      <c r="C1353" s="187"/>
      <c r="D1353" s="187"/>
      <c r="E1353" s="187"/>
      <c r="F1353" s="187"/>
      <c r="G1353" s="188"/>
      <c r="H1353" s="189"/>
      <c r="I1353" s="189"/>
      <c r="J1353" s="190"/>
      <c r="K1353" s="191"/>
      <c r="L1353" s="174" t="str">
        <f t="shared" si="43"/>
        <v>T</v>
      </c>
    </row>
    <row r="1354" spans="1:12" hidden="1" x14ac:dyDescent="0.2">
      <c r="A1354" s="172" t="str">
        <f t="shared" si="42"/>
        <v/>
      </c>
      <c r="B1354" s="186"/>
      <c r="C1354" s="187"/>
      <c r="D1354" s="187"/>
      <c r="E1354" s="187"/>
      <c r="F1354" s="187"/>
      <c r="G1354" s="188"/>
      <c r="H1354" s="189"/>
      <c r="I1354" s="189"/>
      <c r="J1354" s="190"/>
      <c r="K1354" s="191"/>
      <c r="L1354" s="174" t="str">
        <f t="shared" si="43"/>
        <v>T</v>
      </c>
    </row>
    <row r="1355" spans="1:12" hidden="1" x14ac:dyDescent="0.2">
      <c r="A1355" s="172" t="str">
        <f t="shared" si="42"/>
        <v/>
      </c>
      <c r="B1355" s="186"/>
      <c r="C1355" s="187"/>
      <c r="D1355" s="187"/>
      <c r="E1355" s="187"/>
      <c r="F1355" s="187"/>
      <c r="G1355" s="188"/>
      <c r="H1355" s="189"/>
      <c r="I1355" s="189"/>
      <c r="J1355" s="190"/>
      <c r="K1355" s="191"/>
      <c r="L1355" s="174" t="str">
        <f t="shared" si="43"/>
        <v>T</v>
      </c>
    </row>
    <row r="1356" spans="1:12" hidden="1" x14ac:dyDescent="0.2">
      <c r="A1356" s="172" t="str">
        <f t="shared" si="42"/>
        <v/>
      </c>
      <c r="B1356" s="186"/>
      <c r="C1356" s="187"/>
      <c r="D1356" s="187"/>
      <c r="E1356" s="187"/>
      <c r="F1356" s="187"/>
      <c r="G1356" s="188"/>
      <c r="H1356" s="189"/>
      <c r="I1356" s="189"/>
      <c r="J1356" s="190"/>
      <c r="K1356" s="191"/>
      <c r="L1356" s="174" t="str">
        <f t="shared" si="43"/>
        <v>T</v>
      </c>
    </row>
    <row r="1357" spans="1:12" hidden="1" x14ac:dyDescent="0.2">
      <c r="A1357" s="172" t="str">
        <f t="shared" si="42"/>
        <v/>
      </c>
      <c r="B1357" s="186"/>
      <c r="C1357" s="187"/>
      <c r="D1357" s="187"/>
      <c r="E1357" s="187"/>
      <c r="F1357" s="187"/>
      <c r="G1357" s="188"/>
      <c r="H1357" s="189"/>
      <c r="I1357" s="189"/>
      <c r="J1357" s="190"/>
      <c r="K1357" s="191"/>
      <c r="L1357" s="174" t="str">
        <f t="shared" si="43"/>
        <v>T</v>
      </c>
    </row>
    <row r="1358" spans="1:12" hidden="1" x14ac:dyDescent="0.2">
      <c r="A1358" s="172" t="str">
        <f t="shared" si="42"/>
        <v/>
      </c>
      <c r="B1358" s="186"/>
      <c r="C1358" s="187"/>
      <c r="D1358" s="187"/>
      <c r="E1358" s="187"/>
      <c r="F1358" s="187"/>
      <c r="G1358" s="188"/>
      <c r="H1358" s="189"/>
      <c r="I1358" s="189"/>
      <c r="J1358" s="190"/>
      <c r="K1358" s="191"/>
      <c r="L1358" s="174" t="str">
        <f t="shared" si="43"/>
        <v>T</v>
      </c>
    </row>
    <row r="1359" spans="1:12" hidden="1" x14ac:dyDescent="0.2">
      <c r="A1359" s="172" t="str">
        <f t="shared" si="42"/>
        <v/>
      </c>
      <c r="B1359" s="186"/>
      <c r="C1359" s="187"/>
      <c r="D1359" s="187"/>
      <c r="E1359" s="187"/>
      <c r="F1359" s="187"/>
      <c r="G1359" s="188"/>
      <c r="H1359" s="189"/>
      <c r="I1359" s="189"/>
      <c r="J1359" s="190"/>
      <c r="K1359" s="191"/>
      <c r="L1359" s="174" t="str">
        <f t="shared" si="43"/>
        <v>T</v>
      </c>
    </row>
    <row r="1360" spans="1:12" hidden="1" x14ac:dyDescent="0.2">
      <c r="A1360" s="172" t="str">
        <f t="shared" si="42"/>
        <v/>
      </c>
      <c r="B1360" s="186"/>
      <c r="C1360" s="187"/>
      <c r="D1360" s="187"/>
      <c r="E1360" s="187"/>
      <c r="F1360" s="187"/>
      <c r="G1360" s="188"/>
      <c r="H1360" s="189"/>
      <c r="I1360" s="189"/>
      <c r="J1360" s="190"/>
      <c r="K1360" s="191"/>
      <c r="L1360" s="174" t="str">
        <f t="shared" si="43"/>
        <v>T</v>
      </c>
    </row>
    <row r="1361" spans="1:12" hidden="1" x14ac:dyDescent="0.2">
      <c r="A1361" s="172" t="str">
        <f t="shared" si="42"/>
        <v/>
      </c>
      <c r="B1361" s="186"/>
      <c r="C1361" s="187"/>
      <c r="D1361" s="187"/>
      <c r="E1361" s="187"/>
      <c r="F1361" s="187"/>
      <c r="G1361" s="188"/>
      <c r="H1361" s="189"/>
      <c r="I1361" s="189"/>
      <c r="J1361" s="190"/>
      <c r="K1361" s="191"/>
      <c r="L1361" s="174" t="str">
        <f t="shared" si="43"/>
        <v>T</v>
      </c>
    </row>
    <row r="1362" spans="1:12" hidden="1" x14ac:dyDescent="0.2">
      <c r="A1362" s="172" t="str">
        <f t="shared" si="42"/>
        <v/>
      </c>
      <c r="B1362" s="186"/>
      <c r="C1362" s="187"/>
      <c r="D1362" s="187"/>
      <c r="E1362" s="187"/>
      <c r="F1362" s="187"/>
      <c r="G1362" s="188"/>
      <c r="H1362" s="189"/>
      <c r="I1362" s="189"/>
      <c r="J1362" s="190"/>
      <c r="K1362" s="191"/>
      <c r="L1362" s="174" t="str">
        <f t="shared" si="43"/>
        <v>T</v>
      </c>
    </row>
    <row r="1363" spans="1:12" hidden="1" x14ac:dyDescent="0.2">
      <c r="A1363" s="172" t="str">
        <f t="shared" si="42"/>
        <v/>
      </c>
      <c r="B1363" s="186"/>
      <c r="C1363" s="187"/>
      <c r="D1363" s="187"/>
      <c r="E1363" s="187"/>
      <c r="F1363" s="187"/>
      <c r="G1363" s="188"/>
      <c r="H1363" s="189"/>
      <c r="I1363" s="189"/>
      <c r="J1363" s="190"/>
      <c r="K1363" s="191"/>
      <c r="L1363" s="174" t="str">
        <f t="shared" si="43"/>
        <v>T</v>
      </c>
    </row>
    <row r="1364" spans="1:12" hidden="1" x14ac:dyDescent="0.2">
      <c r="A1364" s="172" t="str">
        <f t="shared" si="42"/>
        <v/>
      </c>
      <c r="B1364" s="186"/>
      <c r="C1364" s="187"/>
      <c r="D1364" s="187"/>
      <c r="E1364" s="187"/>
      <c r="F1364" s="187"/>
      <c r="G1364" s="188"/>
      <c r="H1364" s="189"/>
      <c r="I1364" s="189"/>
      <c r="J1364" s="190"/>
      <c r="K1364" s="191"/>
      <c r="L1364" s="174" t="str">
        <f t="shared" si="43"/>
        <v>T</v>
      </c>
    </row>
    <row r="1365" spans="1:12" hidden="1" x14ac:dyDescent="0.2">
      <c r="A1365" s="172" t="str">
        <f t="shared" si="42"/>
        <v/>
      </c>
      <c r="B1365" s="186"/>
      <c r="C1365" s="187"/>
      <c r="D1365" s="187"/>
      <c r="E1365" s="187"/>
      <c r="F1365" s="187"/>
      <c r="G1365" s="188"/>
      <c r="H1365" s="189"/>
      <c r="I1365" s="189"/>
      <c r="J1365" s="190"/>
      <c r="K1365" s="191"/>
      <c r="L1365" s="174" t="str">
        <f t="shared" si="43"/>
        <v>T</v>
      </c>
    </row>
    <row r="1366" spans="1:12" hidden="1" x14ac:dyDescent="0.2">
      <c r="A1366" s="172" t="str">
        <f t="shared" si="42"/>
        <v/>
      </c>
      <c r="B1366" s="186"/>
      <c r="C1366" s="187"/>
      <c r="D1366" s="187"/>
      <c r="E1366" s="187"/>
      <c r="F1366" s="187"/>
      <c r="G1366" s="188"/>
      <c r="H1366" s="189"/>
      <c r="I1366" s="189"/>
      <c r="J1366" s="190"/>
      <c r="K1366" s="191"/>
      <c r="L1366" s="174" t="str">
        <f t="shared" si="43"/>
        <v>T</v>
      </c>
    </row>
    <row r="1367" spans="1:12" hidden="1" x14ac:dyDescent="0.2">
      <c r="A1367" s="172" t="str">
        <f t="shared" si="42"/>
        <v/>
      </c>
      <c r="B1367" s="186"/>
      <c r="C1367" s="187"/>
      <c r="D1367" s="187"/>
      <c r="E1367" s="187"/>
      <c r="F1367" s="187"/>
      <c r="G1367" s="188"/>
      <c r="H1367" s="189"/>
      <c r="I1367" s="189"/>
      <c r="J1367" s="190"/>
      <c r="K1367" s="191"/>
      <c r="L1367" s="174" t="str">
        <f t="shared" si="43"/>
        <v>T</v>
      </c>
    </row>
    <row r="1368" spans="1:12" hidden="1" x14ac:dyDescent="0.2">
      <c r="A1368" s="172" t="str">
        <f t="shared" si="42"/>
        <v/>
      </c>
      <c r="B1368" s="186"/>
      <c r="C1368" s="187"/>
      <c r="D1368" s="187"/>
      <c r="E1368" s="187"/>
      <c r="F1368" s="187"/>
      <c r="G1368" s="188"/>
      <c r="H1368" s="189"/>
      <c r="I1368" s="189"/>
      <c r="J1368" s="190"/>
      <c r="K1368" s="191"/>
      <c r="L1368" s="174" t="str">
        <f t="shared" si="43"/>
        <v>T</v>
      </c>
    </row>
    <row r="1369" spans="1:12" hidden="1" x14ac:dyDescent="0.2">
      <c r="A1369" s="172" t="str">
        <f t="shared" si="42"/>
        <v/>
      </c>
      <c r="B1369" s="186"/>
      <c r="C1369" s="187"/>
      <c r="D1369" s="187"/>
      <c r="E1369" s="187"/>
      <c r="F1369" s="187"/>
      <c r="G1369" s="188"/>
      <c r="H1369" s="189"/>
      <c r="I1369" s="189"/>
      <c r="J1369" s="190"/>
      <c r="K1369" s="191"/>
      <c r="L1369" s="174" t="str">
        <f t="shared" si="43"/>
        <v>T</v>
      </c>
    </row>
    <row r="1370" spans="1:12" hidden="1" x14ac:dyDescent="0.2">
      <c r="A1370" s="172" t="str">
        <f t="shared" si="42"/>
        <v/>
      </c>
      <c r="B1370" s="186"/>
      <c r="C1370" s="187"/>
      <c r="D1370" s="187"/>
      <c r="E1370" s="187"/>
      <c r="F1370" s="187"/>
      <c r="G1370" s="188"/>
      <c r="H1370" s="189"/>
      <c r="I1370" s="189"/>
      <c r="J1370" s="190"/>
      <c r="K1370" s="191"/>
      <c r="L1370" s="174" t="str">
        <f t="shared" si="43"/>
        <v>T</v>
      </c>
    </row>
    <row r="1371" spans="1:12" hidden="1" x14ac:dyDescent="0.2">
      <c r="A1371" s="172" t="str">
        <f t="shared" si="42"/>
        <v/>
      </c>
      <c r="B1371" s="186"/>
      <c r="C1371" s="187"/>
      <c r="D1371" s="187"/>
      <c r="E1371" s="187"/>
      <c r="F1371" s="187"/>
      <c r="G1371" s="188"/>
      <c r="H1371" s="189"/>
      <c r="I1371" s="189"/>
      <c r="J1371" s="190"/>
      <c r="K1371" s="191"/>
      <c r="L1371" s="174" t="str">
        <f t="shared" si="43"/>
        <v>T</v>
      </c>
    </row>
    <row r="1372" spans="1:12" hidden="1" x14ac:dyDescent="0.2">
      <c r="A1372" s="172" t="str">
        <f t="shared" si="42"/>
        <v/>
      </c>
      <c r="B1372" s="186"/>
      <c r="C1372" s="187"/>
      <c r="D1372" s="187"/>
      <c r="E1372" s="187"/>
      <c r="F1372" s="187"/>
      <c r="G1372" s="188"/>
      <c r="H1372" s="189"/>
      <c r="I1372" s="189"/>
      <c r="J1372" s="190"/>
      <c r="K1372" s="191"/>
      <c r="L1372" s="174" t="str">
        <f t="shared" si="43"/>
        <v>T</v>
      </c>
    </row>
    <row r="1373" spans="1:12" hidden="1" x14ac:dyDescent="0.2">
      <c r="A1373" s="172" t="str">
        <f t="shared" ref="A1373:A1436" si="44">IF(B1373&lt;&gt;0,"F","")</f>
        <v/>
      </c>
      <c r="B1373" s="186"/>
      <c r="C1373" s="187"/>
      <c r="D1373" s="187"/>
      <c r="E1373" s="187"/>
      <c r="F1373" s="187"/>
      <c r="G1373" s="188"/>
      <c r="H1373" s="189"/>
      <c r="I1373" s="189"/>
      <c r="J1373" s="190"/>
      <c r="K1373" s="191"/>
      <c r="L1373" s="174" t="str">
        <f t="shared" ref="L1373:L1436" si="45">IF(I1373=0,"T","I")</f>
        <v>T</v>
      </c>
    </row>
    <row r="1374" spans="1:12" hidden="1" x14ac:dyDescent="0.2">
      <c r="A1374" s="172" t="str">
        <f t="shared" si="44"/>
        <v/>
      </c>
      <c r="B1374" s="186"/>
      <c r="C1374" s="187"/>
      <c r="D1374" s="187"/>
      <c r="E1374" s="187"/>
      <c r="F1374" s="187"/>
      <c r="G1374" s="188"/>
      <c r="H1374" s="189"/>
      <c r="I1374" s="189"/>
      <c r="J1374" s="190"/>
      <c r="K1374" s="191"/>
      <c r="L1374" s="174" t="str">
        <f t="shared" si="45"/>
        <v>T</v>
      </c>
    </row>
    <row r="1375" spans="1:12" hidden="1" x14ac:dyDescent="0.2">
      <c r="A1375" s="172" t="str">
        <f t="shared" si="44"/>
        <v/>
      </c>
      <c r="B1375" s="186"/>
      <c r="C1375" s="187"/>
      <c r="D1375" s="187"/>
      <c r="E1375" s="187"/>
      <c r="F1375" s="187"/>
      <c r="G1375" s="188"/>
      <c r="H1375" s="189"/>
      <c r="I1375" s="189"/>
      <c r="J1375" s="190"/>
      <c r="K1375" s="191"/>
      <c r="L1375" s="174" t="str">
        <f t="shared" si="45"/>
        <v>T</v>
      </c>
    </row>
    <row r="1376" spans="1:12" hidden="1" x14ac:dyDescent="0.2">
      <c r="A1376" s="172" t="str">
        <f t="shared" si="44"/>
        <v/>
      </c>
      <c r="B1376" s="186"/>
      <c r="C1376" s="187"/>
      <c r="D1376" s="187"/>
      <c r="E1376" s="187"/>
      <c r="F1376" s="187"/>
      <c r="G1376" s="188"/>
      <c r="H1376" s="189"/>
      <c r="I1376" s="189"/>
      <c r="J1376" s="190"/>
      <c r="K1376" s="191"/>
      <c r="L1376" s="174" t="str">
        <f t="shared" si="45"/>
        <v>T</v>
      </c>
    </row>
    <row r="1377" spans="1:12" hidden="1" x14ac:dyDescent="0.2">
      <c r="A1377" s="172" t="str">
        <f t="shared" si="44"/>
        <v/>
      </c>
      <c r="B1377" s="186"/>
      <c r="C1377" s="187"/>
      <c r="D1377" s="187"/>
      <c r="E1377" s="187"/>
      <c r="F1377" s="187"/>
      <c r="G1377" s="188"/>
      <c r="H1377" s="189"/>
      <c r="I1377" s="189"/>
      <c r="J1377" s="190"/>
      <c r="K1377" s="191"/>
      <c r="L1377" s="174" t="str">
        <f t="shared" si="45"/>
        <v>T</v>
      </c>
    </row>
    <row r="1378" spans="1:12" hidden="1" x14ac:dyDescent="0.2">
      <c r="A1378" s="172" t="str">
        <f t="shared" si="44"/>
        <v/>
      </c>
      <c r="B1378" s="186"/>
      <c r="C1378" s="187"/>
      <c r="D1378" s="187"/>
      <c r="E1378" s="187"/>
      <c r="F1378" s="187"/>
      <c r="G1378" s="188"/>
      <c r="H1378" s="189"/>
      <c r="I1378" s="189"/>
      <c r="J1378" s="190"/>
      <c r="K1378" s="191"/>
      <c r="L1378" s="174" t="str">
        <f t="shared" si="45"/>
        <v>T</v>
      </c>
    </row>
    <row r="1379" spans="1:12" hidden="1" x14ac:dyDescent="0.2">
      <c r="A1379" s="172" t="str">
        <f t="shared" si="44"/>
        <v/>
      </c>
      <c r="B1379" s="186"/>
      <c r="C1379" s="187"/>
      <c r="D1379" s="187"/>
      <c r="E1379" s="187"/>
      <c r="F1379" s="187"/>
      <c r="G1379" s="188"/>
      <c r="H1379" s="189"/>
      <c r="I1379" s="189"/>
      <c r="J1379" s="190"/>
      <c r="K1379" s="191"/>
      <c r="L1379" s="174" t="str">
        <f t="shared" si="45"/>
        <v>T</v>
      </c>
    </row>
    <row r="1380" spans="1:12" hidden="1" x14ac:dyDescent="0.2">
      <c r="A1380" s="172" t="str">
        <f t="shared" si="44"/>
        <v/>
      </c>
      <c r="B1380" s="186"/>
      <c r="C1380" s="187"/>
      <c r="D1380" s="187"/>
      <c r="E1380" s="187"/>
      <c r="F1380" s="187"/>
      <c r="G1380" s="188"/>
      <c r="H1380" s="189"/>
      <c r="I1380" s="189"/>
      <c r="J1380" s="190"/>
      <c r="K1380" s="191"/>
      <c r="L1380" s="174" t="str">
        <f t="shared" si="45"/>
        <v>T</v>
      </c>
    </row>
    <row r="1381" spans="1:12" hidden="1" x14ac:dyDescent="0.2">
      <c r="A1381" s="172" t="str">
        <f t="shared" si="44"/>
        <v/>
      </c>
      <c r="B1381" s="186"/>
      <c r="C1381" s="187"/>
      <c r="D1381" s="187"/>
      <c r="E1381" s="187"/>
      <c r="F1381" s="187"/>
      <c r="G1381" s="188"/>
      <c r="H1381" s="189"/>
      <c r="I1381" s="189"/>
      <c r="J1381" s="190"/>
      <c r="K1381" s="191"/>
      <c r="L1381" s="174" t="str">
        <f t="shared" si="45"/>
        <v>T</v>
      </c>
    </row>
    <row r="1382" spans="1:12" hidden="1" x14ac:dyDescent="0.2">
      <c r="A1382" s="172" t="str">
        <f t="shared" si="44"/>
        <v/>
      </c>
      <c r="B1382" s="186"/>
      <c r="C1382" s="187"/>
      <c r="D1382" s="187"/>
      <c r="E1382" s="187"/>
      <c r="F1382" s="187"/>
      <c r="G1382" s="188"/>
      <c r="H1382" s="189"/>
      <c r="I1382" s="189"/>
      <c r="J1382" s="190"/>
      <c r="K1382" s="191"/>
      <c r="L1382" s="174" t="str">
        <f t="shared" si="45"/>
        <v>T</v>
      </c>
    </row>
    <row r="1383" spans="1:12" hidden="1" x14ac:dyDescent="0.2">
      <c r="A1383" s="172" t="str">
        <f t="shared" si="44"/>
        <v/>
      </c>
      <c r="B1383" s="186"/>
      <c r="C1383" s="187"/>
      <c r="D1383" s="187"/>
      <c r="E1383" s="187"/>
      <c r="F1383" s="187"/>
      <c r="G1383" s="188"/>
      <c r="H1383" s="189"/>
      <c r="I1383" s="189"/>
      <c r="J1383" s="190"/>
      <c r="K1383" s="191"/>
      <c r="L1383" s="174" t="str">
        <f t="shared" si="45"/>
        <v>T</v>
      </c>
    </row>
    <row r="1384" spans="1:12" hidden="1" x14ac:dyDescent="0.2">
      <c r="A1384" s="172" t="str">
        <f t="shared" si="44"/>
        <v/>
      </c>
      <c r="B1384" s="186"/>
      <c r="C1384" s="187"/>
      <c r="D1384" s="187"/>
      <c r="E1384" s="187"/>
      <c r="F1384" s="187"/>
      <c r="G1384" s="188"/>
      <c r="H1384" s="189"/>
      <c r="I1384" s="189"/>
      <c r="J1384" s="190"/>
      <c r="K1384" s="191"/>
      <c r="L1384" s="174" t="str">
        <f t="shared" si="45"/>
        <v>T</v>
      </c>
    </row>
    <row r="1385" spans="1:12" hidden="1" x14ac:dyDescent="0.2">
      <c r="A1385" s="172" t="str">
        <f t="shared" si="44"/>
        <v/>
      </c>
      <c r="B1385" s="186"/>
      <c r="C1385" s="187"/>
      <c r="D1385" s="187"/>
      <c r="E1385" s="187"/>
      <c r="F1385" s="187"/>
      <c r="G1385" s="188"/>
      <c r="H1385" s="189"/>
      <c r="I1385" s="189"/>
      <c r="J1385" s="190"/>
      <c r="K1385" s="191"/>
      <c r="L1385" s="174" t="str">
        <f t="shared" si="45"/>
        <v>T</v>
      </c>
    </row>
    <row r="1386" spans="1:12" hidden="1" x14ac:dyDescent="0.2">
      <c r="A1386" s="172" t="str">
        <f t="shared" si="44"/>
        <v/>
      </c>
      <c r="B1386" s="186"/>
      <c r="C1386" s="187"/>
      <c r="D1386" s="187"/>
      <c r="E1386" s="187"/>
      <c r="F1386" s="187"/>
      <c r="G1386" s="188"/>
      <c r="H1386" s="189"/>
      <c r="I1386" s="189"/>
      <c r="J1386" s="190"/>
      <c r="K1386" s="191"/>
      <c r="L1386" s="174" t="str">
        <f t="shared" si="45"/>
        <v>T</v>
      </c>
    </row>
    <row r="1387" spans="1:12" hidden="1" x14ac:dyDescent="0.2">
      <c r="A1387" s="172" t="str">
        <f t="shared" si="44"/>
        <v/>
      </c>
      <c r="B1387" s="186"/>
      <c r="C1387" s="187"/>
      <c r="D1387" s="187"/>
      <c r="E1387" s="187"/>
      <c r="F1387" s="187"/>
      <c r="G1387" s="188"/>
      <c r="H1387" s="189"/>
      <c r="I1387" s="189"/>
      <c r="J1387" s="190"/>
      <c r="K1387" s="191"/>
      <c r="L1387" s="174" t="str">
        <f t="shared" si="45"/>
        <v>T</v>
      </c>
    </row>
    <row r="1388" spans="1:12" hidden="1" x14ac:dyDescent="0.2">
      <c r="A1388" s="172" t="str">
        <f t="shared" si="44"/>
        <v/>
      </c>
      <c r="B1388" s="186"/>
      <c r="C1388" s="187"/>
      <c r="D1388" s="187"/>
      <c r="E1388" s="187"/>
      <c r="F1388" s="187"/>
      <c r="G1388" s="188"/>
      <c r="H1388" s="189"/>
      <c r="I1388" s="189"/>
      <c r="J1388" s="190"/>
      <c r="K1388" s="191"/>
      <c r="L1388" s="174" t="str">
        <f t="shared" si="45"/>
        <v>T</v>
      </c>
    </row>
    <row r="1389" spans="1:12" hidden="1" x14ac:dyDescent="0.2">
      <c r="A1389" s="172" t="str">
        <f t="shared" si="44"/>
        <v/>
      </c>
      <c r="B1389" s="186"/>
      <c r="C1389" s="187"/>
      <c r="D1389" s="187"/>
      <c r="E1389" s="187"/>
      <c r="F1389" s="187"/>
      <c r="G1389" s="188"/>
      <c r="H1389" s="189"/>
      <c r="I1389" s="189"/>
      <c r="J1389" s="190"/>
      <c r="K1389" s="191"/>
      <c r="L1389" s="174" t="str">
        <f t="shared" si="45"/>
        <v>T</v>
      </c>
    </row>
    <row r="1390" spans="1:12" hidden="1" x14ac:dyDescent="0.2">
      <c r="A1390" s="172" t="str">
        <f t="shared" si="44"/>
        <v/>
      </c>
      <c r="B1390" s="186"/>
      <c r="C1390" s="187"/>
      <c r="D1390" s="187"/>
      <c r="E1390" s="187"/>
      <c r="F1390" s="187"/>
      <c r="G1390" s="188"/>
      <c r="H1390" s="189"/>
      <c r="I1390" s="189"/>
      <c r="J1390" s="190"/>
      <c r="K1390" s="191"/>
      <c r="L1390" s="174" t="str">
        <f t="shared" si="45"/>
        <v>T</v>
      </c>
    </row>
    <row r="1391" spans="1:12" hidden="1" x14ac:dyDescent="0.2">
      <c r="A1391" s="172" t="str">
        <f t="shared" si="44"/>
        <v/>
      </c>
      <c r="B1391" s="186"/>
      <c r="C1391" s="187"/>
      <c r="D1391" s="187"/>
      <c r="E1391" s="187"/>
      <c r="F1391" s="187"/>
      <c r="G1391" s="188"/>
      <c r="H1391" s="189"/>
      <c r="I1391" s="189"/>
      <c r="J1391" s="190"/>
      <c r="K1391" s="191"/>
      <c r="L1391" s="174" t="str">
        <f t="shared" si="45"/>
        <v>T</v>
      </c>
    </row>
    <row r="1392" spans="1:12" hidden="1" x14ac:dyDescent="0.2">
      <c r="A1392" s="172" t="str">
        <f t="shared" si="44"/>
        <v/>
      </c>
      <c r="B1392" s="186"/>
      <c r="C1392" s="187"/>
      <c r="D1392" s="187"/>
      <c r="E1392" s="187"/>
      <c r="F1392" s="187"/>
      <c r="G1392" s="188"/>
      <c r="H1392" s="189"/>
      <c r="I1392" s="189"/>
      <c r="J1392" s="190"/>
      <c r="K1392" s="191"/>
      <c r="L1392" s="174" t="str">
        <f t="shared" si="45"/>
        <v>T</v>
      </c>
    </row>
    <row r="1393" spans="1:12" hidden="1" x14ac:dyDescent="0.2">
      <c r="A1393" s="172" t="str">
        <f t="shared" si="44"/>
        <v/>
      </c>
      <c r="B1393" s="186"/>
      <c r="C1393" s="187"/>
      <c r="D1393" s="187"/>
      <c r="E1393" s="187"/>
      <c r="F1393" s="187"/>
      <c r="G1393" s="188"/>
      <c r="H1393" s="189"/>
      <c r="I1393" s="189"/>
      <c r="J1393" s="190"/>
      <c r="K1393" s="191"/>
      <c r="L1393" s="174" t="str">
        <f t="shared" si="45"/>
        <v>T</v>
      </c>
    </row>
    <row r="1394" spans="1:12" hidden="1" x14ac:dyDescent="0.2">
      <c r="A1394" s="172" t="str">
        <f t="shared" si="44"/>
        <v/>
      </c>
      <c r="B1394" s="186"/>
      <c r="C1394" s="187"/>
      <c r="D1394" s="187"/>
      <c r="E1394" s="187"/>
      <c r="F1394" s="187"/>
      <c r="G1394" s="188"/>
      <c r="H1394" s="189"/>
      <c r="I1394" s="189"/>
      <c r="J1394" s="190"/>
      <c r="K1394" s="191"/>
      <c r="L1394" s="174" t="str">
        <f t="shared" si="45"/>
        <v>T</v>
      </c>
    </row>
    <row r="1395" spans="1:12" hidden="1" x14ac:dyDescent="0.2">
      <c r="A1395" s="172" t="str">
        <f t="shared" si="44"/>
        <v/>
      </c>
      <c r="B1395" s="186"/>
      <c r="C1395" s="187"/>
      <c r="D1395" s="187"/>
      <c r="E1395" s="187"/>
      <c r="F1395" s="187"/>
      <c r="G1395" s="188"/>
      <c r="H1395" s="189"/>
      <c r="I1395" s="189"/>
      <c r="J1395" s="190"/>
      <c r="K1395" s="191"/>
      <c r="L1395" s="174" t="str">
        <f t="shared" si="45"/>
        <v>T</v>
      </c>
    </row>
    <row r="1396" spans="1:12" hidden="1" x14ac:dyDescent="0.2">
      <c r="A1396" s="172" t="str">
        <f t="shared" si="44"/>
        <v/>
      </c>
      <c r="B1396" s="186"/>
      <c r="C1396" s="187"/>
      <c r="D1396" s="187"/>
      <c r="E1396" s="187"/>
      <c r="F1396" s="187"/>
      <c r="G1396" s="188"/>
      <c r="H1396" s="189"/>
      <c r="I1396" s="189"/>
      <c r="J1396" s="190"/>
      <c r="K1396" s="191"/>
      <c r="L1396" s="174" t="str">
        <f t="shared" si="45"/>
        <v>T</v>
      </c>
    </row>
    <row r="1397" spans="1:12" hidden="1" x14ac:dyDescent="0.2">
      <c r="A1397" s="172" t="str">
        <f t="shared" si="44"/>
        <v/>
      </c>
      <c r="B1397" s="186"/>
      <c r="C1397" s="187"/>
      <c r="D1397" s="187"/>
      <c r="E1397" s="187"/>
      <c r="F1397" s="187"/>
      <c r="G1397" s="188"/>
      <c r="H1397" s="189"/>
      <c r="I1397" s="189"/>
      <c r="J1397" s="190"/>
      <c r="K1397" s="191"/>
      <c r="L1397" s="174" t="str">
        <f t="shared" si="45"/>
        <v>T</v>
      </c>
    </row>
    <row r="1398" spans="1:12" hidden="1" x14ac:dyDescent="0.2">
      <c r="A1398" s="172" t="str">
        <f t="shared" si="44"/>
        <v/>
      </c>
      <c r="B1398" s="186"/>
      <c r="C1398" s="187"/>
      <c r="D1398" s="187"/>
      <c r="E1398" s="187"/>
      <c r="F1398" s="187"/>
      <c r="G1398" s="188"/>
      <c r="H1398" s="189"/>
      <c r="I1398" s="189"/>
      <c r="J1398" s="190"/>
      <c r="K1398" s="191"/>
      <c r="L1398" s="174" t="str">
        <f t="shared" si="45"/>
        <v>T</v>
      </c>
    </row>
    <row r="1399" spans="1:12" hidden="1" x14ac:dyDescent="0.2">
      <c r="A1399" s="172" t="str">
        <f t="shared" si="44"/>
        <v/>
      </c>
      <c r="B1399" s="186"/>
      <c r="C1399" s="187"/>
      <c r="D1399" s="187"/>
      <c r="E1399" s="187"/>
      <c r="F1399" s="187"/>
      <c r="G1399" s="188"/>
      <c r="H1399" s="189"/>
      <c r="I1399" s="189"/>
      <c r="J1399" s="190"/>
      <c r="K1399" s="191"/>
      <c r="L1399" s="174" t="str">
        <f t="shared" si="45"/>
        <v>T</v>
      </c>
    </row>
    <row r="1400" spans="1:12" hidden="1" x14ac:dyDescent="0.2">
      <c r="A1400" s="172" t="str">
        <f t="shared" si="44"/>
        <v/>
      </c>
      <c r="B1400" s="186"/>
      <c r="C1400" s="187"/>
      <c r="D1400" s="187"/>
      <c r="E1400" s="187"/>
      <c r="F1400" s="187"/>
      <c r="G1400" s="188"/>
      <c r="H1400" s="189"/>
      <c r="I1400" s="189"/>
      <c r="J1400" s="190"/>
      <c r="K1400" s="191"/>
      <c r="L1400" s="174" t="str">
        <f t="shared" si="45"/>
        <v>T</v>
      </c>
    </row>
    <row r="1401" spans="1:12" hidden="1" x14ac:dyDescent="0.2">
      <c r="A1401" s="172" t="str">
        <f t="shared" si="44"/>
        <v/>
      </c>
      <c r="B1401" s="186"/>
      <c r="C1401" s="187"/>
      <c r="D1401" s="187"/>
      <c r="E1401" s="187"/>
      <c r="F1401" s="187"/>
      <c r="G1401" s="188"/>
      <c r="H1401" s="189"/>
      <c r="I1401" s="189"/>
      <c r="J1401" s="190"/>
      <c r="K1401" s="191"/>
      <c r="L1401" s="174" t="str">
        <f t="shared" si="45"/>
        <v>T</v>
      </c>
    </row>
    <row r="1402" spans="1:12" hidden="1" x14ac:dyDescent="0.2">
      <c r="A1402" s="172" t="str">
        <f t="shared" si="44"/>
        <v/>
      </c>
      <c r="B1402" s="186"/>
      <c r="C1402" s="187"/>
      <c r="D1402" s="187"/>
      <c r="E1402" s="187"/>
      <c r="F1402" s="187"/>
      <c r="G1402" s="188"/>
      <c r="H1402" s="189"/>
      <c r="I1402" s="189"/>
      <c r="J1402" s="190"/>
      <c r="K1402" s="191"/>
      <c r="L1402" s="174" t="str">
        <f t="shared" si="45"/>
        <v>T</v>
      </c>
    </row>
    <row r="1403" spans="1:12" hidden="1" x14ac:dyDescent="0.2">
      <c r="A1403" s="172" t="str">
        <f t="shared" si="44"/>
        <v/>
      </c>
      <c r="B1403" s="186"/>
      <c r="C1403" s="187"/>
      <c r="D1403" s="187"/>
      <c r="E1403" s="187"/>
      <c r="F1403" s="187"/>
      <c r="G1403" s="188"/>
      <c r="H1403" s="189"/>
      <c r="I1403" s="189"/>
      <c r="J1403" s="190"/>
      <c r="K1403" s="191"/>
      <c r="L1403" s="174" t="str">
        <f t="shared" si="45"/>
        <v>T</v>
      </c>
    </row>
    <row r="1404" spans="1:12" hidden="1" x14ac:dyDescent="0.2">
      <c r="A1404" s="172" t="str">
        <f t="shared" si="44"/>
        <v/>
      </c>
      <c r="B1404" s="186"/>
      <c r="C1404" s="187"/>
      <c r="D1404" s="187"/>
      <c r="E1404" s="187"/>
      <c r="F1404" s="187"/>
      <c r="G1404" s="188"/>
      <c r="H1404" s="189"/>
      <c r="I1404" s="189"/>
      <c r="J1404" s="190"/>
      <c r="K1404" s="191"/>
      <c r="L1404" s="174" t="str">
        <f t="shared" si="45"/>
        <v>T</v>
      </c>
    </row>
    <row r="1405" spans="1:12" hidden="1" x14ac:dyDescent="0.2">
      <c r="A1405" s="172" t="str">
        <f t="shared" si="44"/>
        <v/>
      </c>
      <c r="B1405" s="186"/>
      <c r="C1405" s="187"/>
      <c r="D1405" s="187"/>
      <c r="E1405" s="187"/>
      <c r="F1405" s="187"/>
      <c r="G1405" s="188"/>
      <c r="H1405" s="189"/>
      <c r="I1405" s="189"/>
      <c r="J1405" s="190"/>
      <c r="K1405" s="191"/>
      <c r="L1405" s="174" t="str">
        <f t="shared" si="45"/>
        <v>T</v>
      </c>
    </row>
    <row r="1406" spans="1:12" hidden="1" x14ac:dyDescent="0.2">
      <c r="A1406" s="172" t="str">
        <f t="shared" si="44"/>
        <v/>
      </c>
      <c r="B1406" s="186"/>
      <c r="C1406" s="187"/>
      <c r="D1406" s="187"/>
      <c r="E1406" s="187"/>
      <c r="F1406" s="187"/>
      <c r="G1406" s="188"/>
      <c r="H1406" s="189"/>
      <c r="I1406" s="189"/>
      <c r="J1406" s="190"/>
      <c r="K1406" s="191"/>
      <c r="L1406" s="174" t="str">
        <f t="shared" si="45"/>
        <v>T</v>
      </c>
    </row>
    <row r="1407" spans="1:12" hidden="1" x14ac:dyDescent="0.2">
      <c r="A1407" s="172" t="str">
        <f t="shared" si="44"/>
        <v/>
      </c>
      <c r="B1407" s="186"/>
      <c r="C1407" s="187"/>
      <c r="D1407" s="187"/>
      <c r="E1407" s="187"/>
      <c r="F1407" s="187"/>
      <c r="G1407" s="188"/>
      <c r="H1407" s="189"/>
      <c r="I1407" s="189"/>
      <c r="J1407" s="190"/>
      <c r="K1407" s="191"/>
      <c r="L1407" s="174" t="str">
        <f t="shared" si="45"/>
        <v>T</v>
      </c>
    </row>
    <row r="1408" spans="1:12" hidden="1" x14ac:dyDescent="0.2">
      <c r="A1408" s="172" t="str">
        <f t="shared" si="44"/>
        <v/>
      </c>
      <c r="B1408" s="186"/>
      <c r="C1408" s="187"/>
      <c r="D1408" s="187"/>
      <c r="E1408" s="187"/>
      <c r="F1408" s="187"/>
      <c r="G1408" s="188"/>
      <c r="H1408" s="189"/>
      <c r="I1408" s="189"/>
      <c r="J1408" s="190"/>
      <c r="K1408" s="191"/>
      <c r="L1408" s="174" t="str">
        <f t="shared" si="45"/>
        <v>T</v>
      </c>
    </row>
    <row r="1409" spans="1:12" hidden="1" x14ac:dyDescent="0.2">
      <c r="A1409" s="172" t="str">
        <f t="shared" si="44"/>
        <v/>
      </c>
      <c r="B1409" s="186"/>
      <c r="C1409" s="187"/>
      <c r="D1409" s="187"/>
      <c r="E1409" s="187"/>
      <c r="F1409" s="187"/>
      <c r="G1409" s="188"/>
      <c r="H1409" s="189"/>
      <c r="I1409" s="189"/>
      <c r="J1409" s="190"/>
      <c r="K1409" s="191"/>
      <c r="L1409" s="174" t="str">
        <f t="shared" si="45"/>
        <v>T</v>
      </c>
    </row>
    <row r="1410" spans="1:12" hidden="1" x14ac:dyDescent="0.2">
      <c r="A1410" s="172" t="str">
        <f t="shared" si="44"/>
        <v/>
      </c>
      <c r="B1410" s="186"/>
      <c r="C1410" s="187"/>
      <c r="D1410" s="187"/>
      <c r="E1410" s="187"/>
      <c r="F1410" s="187"/>
      <c r="G1410" s="188"/>
      <c r="H1410" s="189"/>
      <c r="I1410" s="189"/>
      <c r="J1410" s="190"/>
      <c r="K1410" s="191"/>
      <c r="L1410" s="174" t="str">
        <f t="shared" si="45"/>
        <v>T</v>
      </c>
    </row>
    <row r="1411" spans="1:12" hidden="1" x14ac:dyDescent="0.2">
      <c r="A1411" s="172" t="str">
        <f t="shared" si="44"/>
        <v/>
      </c>
      <c r="B1411" s="186"/>
      <c r="C1411" s="187"/>
      <c r="D1411" s="187"/>
      <c r="E1411" s="187"/>
      <c r="F1411" s="187"/>
      <c r="G1411" s="188"/>
      <c r="H1411" s="189"/>
      <c r="I1411" s="189"/>
      <c r="J1411" s="190"/>
      <c r="K1411" s="191"/>
      <c r="L1411" s="174" t="str">
        <f t="shared" si="45"/>
        <v>T</v>
      </c>
    </row>
    <row r="1412" spans="1:12" hidden="1" x14ac:dyDescent="0.2">
      <c r="A1412" s="172" t="str">
        <f t="shared" si="44"/>
        <v/>
      </c>
      <c r="B1412" s="186"/>
      <c r="C1412" s="187"/>
      <c r="D1412" s="187"/>
      <c r="E1412" s="187"/>
      <c r="F1412" s="187"/>
      <c r="G1412" s="188"/>
      <c r="H1412" s="189"/>
      <c r="I1412" s="189"/>
      <c r="J1412" s="190"/>
      <c r="K1412" s="191"/>
      <c r="L1412" s="174" t="str">
        <f t="shared" si="45"/>
        <v>T</v>
      </c>
    </row>
    <row r="1413" spans="1:12" hidden="1" x14ac:dyDescent="0.2">
      <c r="A1413" s="172" t="str">
        <f t="shared" si="44"/>
        <v/>
      </c>
      <c r="B1413" s="186"/>
      <c r="C1413" s="187"/>
      <c r="D1413" s="187"/>
      <c r="E1413" s="187"/>
      <c r="F1413" s="187"/>
      <c r="G1413" s="188"/>
      <c r="H1413" s="189"/>
      <c r="I1413" s="189"/>
      <c r="J1413" s="190"/>
      <c r="K1413" s="191"/>
      <c r="L1413" s="174" t="str">
        <f t="shared" si="45"/>
        <v>T</v>
      </c>
    </row>
    <row r="1414" spans="1:12" hidden="1" x14ac:dyDescent="0.2">
      <c r="A1414" s="172" t="str">
        <f t="shared" si="44"/>
        <v/>
      </c>
      <c r="B1414" s="186"/>
      <c r="C1414" s="187"/>
      <c r="D1414" s="187"/>
      <c r="E1414" s="187"/>
      <c r="F1414" s="187"/>
      <c r="G1414" s="188"/>
      <c r="H1414" s="189"/>
      <c r="I1414" s="189"/>
      <c r="J1414" s="190"/>
      <c r="K1414" s="191"/>
      <c r="L1414" s="174" t="str">
        <f t="shared" si="45"/>
        <v>T</v>
      </c>
    </row>
    <row r="1415" spans="1:12" hidden="1" x14ac:dyDescent="0.2">
      <c r="A1415" s="172" t="str">
        <f t="shared" si="44"/>
        <v/>
      </c>
      <c r="B1415" s="186"/>
      <c r="C1415" s="187"/>
      <c r="D1415" s="187"/>
      <c r="E1415" s="187"/>
      <c r="F1415" s="187"/>
      <c r="G1415" s="188"/>
      <c r="H1415" s="189"/>
      <c r="I1415" s="189"/>
      <c r="J1415" s="190"/>
      <c r="K1415" s="191"/>
      <c r="L1415" s="174" t="str">
        <f t="shared" si="45"/>
        <v>T</v>
      </c>
    </row>
    <row r="1416" spans="1:12" hidden="1" x14ac:dyDescent="0.2">
      <c r="A1416" s="172" t="str">
        <f t="shared" si="44"/>
        <v/>
      </c>
      <c r="B1416" s="186"/>
      <c r="C1416" s="187"/>
      <c r="D1416" s="187"/>
      <c r="E1416" s="187"/>
      <c r="F1416" s="187"/>
      <c r="G1416" s="188"/>
      <c r="H1416" s="189"/>
      <c r="I1416" s="189"/>
      <c r="J1416" s="190"/>
      <c r="K1416" s="191"/>
      <c r="L1416" s="174" t="str">
        <f t="shared" si="45"/>
        <v>T</v>
      </c>
    </row>
    <row r="1417" spans="1:12" hidden="1" x14ac:dyDescent="0.2">
      <c r="A1417" s="172" t="str">
        <f t="shared" si="44"/>
        <v/>
      </c>
      <c r="B1417" s="186"/>
      <c r="C1417" s="187"/>
      <c r="D1417" s="187"/>
      <c r="E1417" s="187"/>
      <c r="F1417" s="187"/>
      <c r="G1417" s="188"/>
      <c r="H1417" s="189"/>
      <c r="I1417" s="189"/>
      <c r="J1417" s="190"/>
      <c r="K1417" s="191"/>
      <c r="L1417" s="174" t="str">
        <f t="shared" si="45"/>
        <v>T</v>
      </c>
    </row>
    <row r="1418" spans="1:12" hidden="1" x14ac:dyDescent="0.2">
      <c r="A1418" s="172" t="str">
        <f t="shared" si="44"/>
        <v/>
      </c>
      <c r="B1418" s="186"/>
      <c r="C1418" s="187"/>
      <c r="D1418" s="187"/>
      <c r="E1418" s="187"/>
      <c r="F1418" s="187"/>
      <c r="G1418" s="188"/>
      <c r="H1418" s="189"/>
      <c r="I1418" s="189"/>
      <c r="J1418" s="190"/>
      <c r="K1418" s="191"/>
      <c r="L1418" s="174" t="str">
        <f t="shared" si="45"/>
        <v>T</v>
      </c>
    </row>
    <row r="1419" spans="1:12" hidden="1" x14ac:dyDescent="0.2">
      <c r="A1419" s="172" t="str">
        <f t="shared" si="44"/>
        <v/>
      </c>
      <c r="B1419" s="186"/>
      <c r="C1419" s="187"/>
      <c r="D1419" s="187"/>
      <c r="E1419" s="187"/>
      <c r="F1419" s="187"/>
      <c r="G1419" s="188"/>
      <c r="H1419" s="189"/>
      <c r="I1419" s="189"/>
      <c r="J1419" s="190"/>
      <c r="K1419" s="191"/>
      <c r="L1419" s="174" t="str">
        <f t="shared" si="45"/>
        <v>T</v>
      </c>
    </row>
    <row r="1420" spans="1:12" hidden="1" x14ac:dyDescent="0.2">
      <c r="A1420" s="172" t="str">
        <f t="shared" si="44"/>
        <v/>
      </c>
      <c r="B1420" s="186"/>
      <c r="C1420" s="187"/>
      <c r="D1420" s="187"/>
      <c r="E1420" s="187"/>
      <c r="F1420" s="187"/>
      <c r="G1420" s="188"/>
      <c r="H1420" s="189"/>
      <c r="I1420" s="189"/>
      <c r="J1420" s="190"/>
      <c r="K1420" s="191"/>
      <c r="L1420" s="174" t="str">
        <f t="shared" si="45"/>
        <v>T</v>
      </c>
    </row>
    <row r="1421" spans="1:12" hidden="1" x14ac:dyDescent="0.2">
      <c r="A1421" s="172" t="str">
        <f t="shared" si="44"/>
        <v/>
      </c>
      <c r="B1421" s="186"/>
      <c r="C1421" s="187"/>
      <c r="D1421" s="187"/>
      <c r="E1421" s="187"/>
      <c r="F1421" s="187"/>
      <c r="G1421" s="188"/>
      <c r="H1421" s="189"/>
      <c r="I1421" s="189"/>
      <c r="J1421" s="190"/>
      <c r="K1421" s="191"/>
      <c r="L1421" s="174" t="str">
        <f t="shared" si="45"/>
        <v>T</v>
      </c>
    </row>
    <row r="1422" spans="1:12" hidden="1" x14ac:dyDescent="0.2">
      <c r="A1422" s="172" t="str">
        <f t="shared" si="44"/>
        <v/>
      </c>
      <c r="B1422" s="186"/>
      <c r="C1422" s="187"/>
      <c r="D1422" s="187"/>
      <c r="E1422" s="187"/>
      <c r="F1422" s="187"/>
      <c r="G1422" s="188"/>
      <c r="H1422" s="189"/>
      <c r="I1422" s="189"/>
      <c r="J1422" s="190"/>
      <c r="K1422" s="191"/>
      <c r="L1422" s="174" t="str">
        <f t="shared" si="45"/>
        <v>T</v>
      </c>
    </row>
    <row r="1423" spans="1:12" hidden="1" x14ac:dyDescent="0.2">
      <c r="A1423" s="172" t="str">
        <f t="shared" si="44"/>
        <v/>
      </c>
      <c r="B1423" s="186"/>
      <c r="C1423" s="187"/>
      <c r="D1423" s="187"/>
      <c r="E1423" s="187"/>
      <c r="F1423" s="187"/>
      <c r="G1423" s="188"/>
      <c r="H1423" s="189"/>
      <c r="I1423" s="189"/>
      <c r="J1423" s="190"/>
      <c r="K1423" s="191"/>
      <c r="L1423" s="174" t="str">
        <f t="shared" si="45"/>
        <v>T</v>
      </c>
    </row>
    <row r="1424" spans="1:12" hidden="1" x14ac:dyDescent="0.2">
      <c r="A1424" s="172" t="str">
        <f t="shared" si="44"/>
        <v/>
      </c>
      <c r="B1424" s="186"/>
      <c r="C1424" s="187"/>
      <c r="D1424" s="187"/>
      <c r="E1424" s="187"/>
      <c r="F1424" s="187"/>
      <c r="G1424" s="188"/>
      <c r="H1424" s="189"/>
      <c r="I1424" s="189"/>
      <c r="J1424" s="190"/>
      <c r="K1424" s="191"/>
      <c r="L1424" s="174" t="str">
        <f t="shared" si="45"/>
        <v>T</v>
      </c>
    </row>
    <row r="1425" spans="1:12" hidden="1" x14ac:dyDescent="0.2">
      <c r="A1425" s="172" t="str">
        <f t="shared" si="44"/>
        <v/>
      </c>
      <c r="B1425" s="186"/>
      <c r="C1425" s="187"/>
      <c r="D1425" s="187"/>
      <c r="E1425" s="187"/>
      <c r="F1425" s="187"/>
      <c r="G1425" s="188"/>
      <c r="H1425" s="189"/>
      <c r="I1425" s="189"/>
      <c r="J1425" s="190"/>
      <c r="K1425" s="191"/>
      <c r="L1425" s="174" t="str">
        <f t="shared" si="45"/>
        <v>T</v>
      </c>
    </row>
    <row r="1426" spans="1:12" hidden="1" x14ac:dyDescent="0.2">
      <c r="A1426" s="172" t="str">
        <f t="shared" si="44"/>
        <v/>
      </c>
      <c r="B1426" s="186"/>
      <c r="C1426" s="187"/>
      <c r="D1426" s="187"/>
      <c r="E1426" s="187"/>
      <c r="F1426" s="187"/>
      <c r="G1426" s="188"/>
      <c r="H1426" s="189"/>
      <c r="I1426" s="189"/>
      <c r="J1426" s="190"/>
      <c r="K1426" s="191"/>
      <c r="L1426" s="174" t="str">
        <f t="shared" si="45"/>
        <v>T</v>
      </c>
    </row>
    <row r="1427" spans="1:12" hidden="1" x14ac:dyDescent="0.2">
      <c r="A1427" s="172" t="str">
        <f t="shared" si="44"/>
        <v/>
      </c>
      <c r="B1427" s="186"/>
      <c r="C1427" s="187"/>
      <c r="D1427" s="187"/>
      <c r="E1427" s="187"/>
      <c r="F1427" s="187"/>
      <c r="G1427" s="188"/>
      <c r="H1427" s="189"/>
      <c r="I1427" s="189"/>
      <c r="J1427" s="190"/>
      <c r="K1427" s="191"/>
      <c r="L1427" s="174" t="str">
        <f t="shared" si="45"/>
        <v>T</v>
      </c>
    </row>
    <row r="1428" spans="1:12" hidden="1" x14ac:dyDescent="0.2">
      <c r="A1428" s="172" t="str">
        <f t="shared" si="44"/>
        <v/>
      </c>
      <c r="B1428" s="186"/>
      <c r="C1428" s="187"/>
      <c r="D1428" s="187"/>
      <c r="E1428" s="187"/>
      <c r="F1428" s="187"/>
      <c r="G1428" s="188"/>
      <c r="H1428" s="189"/>
      <c r="I1428" s="189"/>
      <c r="J1428" s="190"/>
      <c r="K1428" s="191"/>
      <c r="L1428" s="174" t="str">
        <f t="shared" si="45"/>
        <v>T</v>
      </c>
    </row>
    <row r="1429" spans="1:12" hidden="1" x14ac:dyDescent="0.2">
      <c r="A1429" s="172" t="str">
        <f t="shared" si="44"/>
        <v/>
      </c>
      <c r="B1429" s="186"/>
      <c r="C1429" s="187"/>
      <c r="D1429" s="187"/>
      <c r="E1429" s="187"/>
      <c r="F1429" s="187"/>
      <c r="G1429" s="188"/>
      <c r="H1429" s="189"/>
      <c r="I1429" s="189"/>
      <c r="J1429" s="190"/>
      <c r="K1429" s="191"/>
      <c r="L1429" s="174" t="str">
        <f t="shared" si="45"/>
        <v>T</v>
      </c>
    </row>
    <row r="1430" spans="1:12" hidden="1" x14ac:dyDescent="0.2">
      <c r="A1430" s="172" t="str">
        <f t="shared" si="44"/>
        <v/>
      </c>
      <c r="B1430" s="186"/>
      <c r="C1430" s="187"/>
      <c r="D1430" s="187"/>
      <c r="E1430" s="187"/>
      <c r="F1430" s="187"/>
      <c r="G1430" s="188"/>
      <c r="H1430" s="189"/>
      <c r="I1430" s="189"/>
      <c r="J1430" s="190"/>
      <c r="K1430" s="191"/>
      <c r="L1430" s="174" t="str">
        <f t="shared" si="45"/>
        <v>T</v>
      </c>
    </row>
    <row r="1431" spans="1:12" hidden="1" x14ac:dyDescent="0.2">
      <c r="A1431" s="172" t="str">
        <f t="shared" si="44"/>
        <v/>
      </c>
      <c r="B1431" s="186"/>
      <c r="C1431" s="187"/>
      <c r="D1431" s="187"/>
      <c r="E1431" s="187"/>
      <c r="F1431" s="187"/>
      <c r="G1431" s="188"/>
      <c r="H1431" s="189"/>
      <c r="I1431" s="189"/>
      <c r="J1431" s="190"/>
      <c r="K1431" s="191"/>
      <c r="L1431" s="174" t="str">
        <f t="shared" si="45"/>
        <v>T</v>
      </c>
    </row>
    <row r="1432" spans="1:12" hidden="1" x14ac:dyDescent="0.2">
      <c r="A1432" s="172" t="str">
        <f t="shared" si="44"/>
        <v/>
      </c>
      <c r="B1432" s="186"/>
      <c r="C1432" s="187"/>
      <c r="D1432" s="187"/>
      <c r="E1432" s="187"/>
      <c r="F1432" s="187"/>
      <c r="G1432" s="188"/>
      <c r="H1432" s="189"/>
      <c r="I1432" s="189"/>
      <c r="J1432" s="190"/>
      <c r="K1432" s="191"/>
      <c r="L1432" s="174" t="str">
        <f t="shared" si="45"/>
        <v>T</v>
      </c>
    </row>
    <row r="1433" spans="1:12" hidden="1" x14ac:dyDescent="0.2">
      <c r="A1433" s="172" t="str">
        <f t="shared" si="44"/>
        <v/>
      </c>
      <c r="B1433" s="186"/>
      <c r="C1433" s="187"/>
      <c r="D1433" s="187"/>
      <c r="E1433" s="187"/>
      <c r="F1433" s="187"/>
      <c r="G1433" s="188"/>
      <c r="H1433" s="189"/>
      <c r="I1433" s="189"/>
      <c r="J1433" s="190"/>
      <c r="K1433" s="191"/>
      <c r="L1433" s="174" t="str">
        <f t="shared" si="45"/>
        <v>T</v>
      </c>
    </row>
    <row r="1434" spans="1:12" hidden="1" x14ac:dyDescent="0.2">
      <c r="A1434" s="172" t="str">
        <f t="shared" si="44"/>
        <v/>
      </c>
      <c r="B1434" s="186"/>
      <c r="C1434" s="187"/>
      <c r="D1434" s="187"/>
      <c r="E1434" s="187"/>
      <c r="F1434" s="187"/>
      <c r="G1434" s="188"/>
      <c r="H1434" s="189"/>
      <c r="I1434" s="189"/>
      <c r="J1434" s="190"/>
      <c r="K1434" s="191"/>
      <c r="L1434" s="174" t="str">
        <f t="shared" si="45"/>
        <v>T</v>
      </c>
    </row>
    <row r="1435" spans="1:12" hidden="1" x14ac:dyDescent="0.2">
      <c r="A1435" s="172" t="str">
        <f t="shared" si="44"/>
        <v/>
      </c>
      <c r="B1435" s="186"/>
      <c r="C1435" s="187"/>
      <c r="D1435" s="187"/>
      <c r="E1435" s="187"/>
      <c r="F1435" s="187"/>
      <c r="G1435" s="188"/>
      <c r="H1435" s="189"/>
      <c r="I1435" s="189"/>
      <c r="J1435" s="190"/>
      <c r="K1435" s="191"/>
      <c r="L1435" s="174" t="str">
        <f t="shared" si="45"/>
        <v>T</v>
      </c>
    </row>
    <row r="1436" spans="1:12" hidden="1" x14ac:dyDescent="0.2">
      <c r="A1436" s="172" t="str">
        <f t="shared" si="44"/>
        <v/>
      </c>
      <c r="B1436" s="186"/>
      <c r="C1436" s="187"/>
      <c r="D1436" s="187"/>
      <c r="E1436" s="187"/>
      <c r="F1436" s="187"/>
      <c r="G1436" s="188"/>
      <c r="H1436" s="189"/>
      <c r="I1436" s="189"/>
      <c r="J1436" s="190"/>
      <c r="K1436" s="191"/>
      <c r="L1436" s="174" t="str">
        <f t="shared" si="45"/>
        <v>T</v>
      </c>
    </row>
    <row r="1437" spans="1:12" hidden="1" x14ac:dyDescent="0.2">
      <c r="A1437" s="172" t="str">
        <f t="shared" ref="A1437:A1500" si="46">IF(B1437&lt;&gt;0,"F","")</f>
        <v/>
      </c>
      <c r="B1437" s="186"/>
      <c r="C1437" s="187"/>
      <c r="D1437" s="187"/>
      <c r="E1437" s="187"/>
      <c r="F1437" s="187"/>
      <c r="G1437" s="188"/>
      <c r="H1437" s="189"/>
      <c r="I1437" s="189"/>
      <c r="J1437" s="190"/>
      <c r="K1437" s="191"/>
      <c r="L1437" s="174" t="str">
        <f t="shared" ref="L1437:L1457" si="47">IF(I1437=0,"T","I")</f>
        <v>T</v>
      </c>
    </row>
    <row r="1438" spans="1:12" hidden="1" x14ac:dyDescent="0.2">
      <c r="A1438" s="172" t="str">
        <f t="shared" si="46"/>
        <v/>
      </c>
      <c r="B1438" s="186"/>
      <c r="C1438" s="187"/>
      <c r="D1438" s="187"/>
      <c r="E1438" s="187"/>
      <c r="F1438" s="187"/>
      <c r="G1438" s="188"/>
      <c r="H1438" s="189"/>
      <c r="I1438" s="189"/>
      <c r="J1438" s="190"/>
      <c r="K1438" s="191"/>
      <c r="L1438" s="174" t="str">
        <f t="shared" si="47"/>
        <v>T</v>
      </c>
    </row>
    <row r="1439" spans="1:12" hidden="1" x14ac:dyDescent="0.2">
      <c r="A1439" s="172" t="str">
        <f t="shared" si="46"/>
        <v/>
      </c>
      <c r="B1439" s="186"/>
      <c r="C1439" s="187"/>
      <c r="D1439" s="187"/>
      <c r="E1439" s="187"/>
      <c r="F1439" s="187"/>
      <c r="G1439" s="188"/>
      <c r="H1439" s="189"/>
      <c r="I1439" s="189"/>
      <c r="J1439" s="190"/>
      <c r="K1439" s="191"/>
      <c r="L1439" s="174" t="str">
        <f t="shared" si="47"/>
        <v>T</v>
      </c>
    </row>
    <row r="1440" spans="1:12" hidden="1" x14ac:dyDescent="0.2">
      <c r="A1440" s="172" t="str">
        <f t="shared" si="46"/>
        <v/>
      </c>
      <c r="B1440" s="186"/>
      <c r="C1440" s="187"/>
      <c r="D1440" s="187"/>
      <c r="E1440" s="187"/>
      <c r="F1440" s="187"/>
      <c r="G1440" s="188"/>
      <c r="H1440" s="189"/>
      <c r="I1440" s="189"/>
      <c r="J1440" s="190"/>
      <c r="K1440" s="191"/>
      <c r="L1440" s="174" t="str">
        <f t="shared" si="47"/>
        <v>T</v>
      </c>
    </row>
    <row r="1441" spans="1:12" hidden="1" x14ac:dyDescent="0.2">
      <c r="A1441" s="172" t="str">
        <f t="shared" si="46"/>
        <v/>
      </c>
      <c r="B1441" s="186"/>
      <c r="C1441" s="187"/>
      <c r="D1441" s="187"/>
      <c r="E1441" s="187"/>
      <c r="F1441" s="187"/>
      <c r="G1441" s="188"/>
      <c r="H1441" s="189"/>
      <c r="I1441" s="189"/>
      <c r="J1441" s="190"/>
      <c r="K1441" s="191"/>
      <c r="L1441" s="174" t="str">
        <f t="shared" si="47"/>
        <v>T</v>
      </c>
    </row>
    <row r="1442" spans="1:12" hidden="1" x14ac:dyDescent="0.2">
      <c r="A1442" s="172" t="str">
        <f t="shared" si="46"/>
        <v/>
      </c>
      <c r="B1442" s="186"/>
      <c r="C1442" s="187"/>
      <c r="D1442" s="187"/>
      <c r="E1442" s="187"/>
      <c r="F1442" s="187"/>
      <c r="G1442" s="188"/>
      <c r="H1442" s="189"/>
      <c r="I1442" s="189"/>
      <c r="J1442" s="190"/>
      <c r="K1442" s="191"/>
      <c r="L1442" s="174" t="str">
        <f t="shared" si="47"/>
        <v>T</v>
      </c>
    </row>
    <row r="1443" spans="1:12" hidden="1" x14ac:dyDescent="0.2">
      <c r="A1443" s="172" t="str">
        <f t="shared" si="46"/>
        <v/>
      </c>
      <c r="B1443" s="186"/>
      <c r="C1443" s="187"/>
      <c r="D1443" s="187"/>
      <c r="E1443" s="187"/>
      <c r="F1443" s="187"/>
      <c r="G1443" s="188"/>
      <c r="H1443" s="189"/>
      <c r="I1443" s="189"/>
      <c r="J1443" s="190"/>
      <c r="K1443" s="191"/>
      <c r="L1443" s="174" t="str">
        <f t="shared" si="47"/>
        <v>T</v>
      </c>
    </row>
    <row r="1444" spans="1:12" hidden="1" x14ac:dyDescent="0.2">
      <c r="A1444" s="172" t="str">
        <f t="shared" si="46"/>
        <v/>
      </c>
      <c r="B1444" s="186"/>
      <c r="C1444" s="187"/>
      <c r="D1444" s="187"/>
      <c r="E1444" s="187"/>
      <c r="F1444" s="187"/>
      <c r="G1444" s="188"/>
      <c r="H1444" s="189"/>
      <c r="I1444" s="189"/>
      <c r="J1444" s="190"/>
      <c r="K1444" s="191"/>
      <c r="L1444" s="174" t="str">
        <f t="shared" si="47"/>
        <v>T</v>
      </c>
    </row>
    <row r="1445" spans="1:12" hidden="1" x14ac:dyDescent="0.2">
      <c r="A1445" s="172" t="str">
        <f t="shared" si="46"/>
        <v/>
      </c>
      <c r="B1445" s="186"/>
      <c r="C1445" s="187"/>
      <c r="D1445" s="187"/>
      <c r="E1445" s="187"/>
      <c r="F1445" s="187"/>
      <c r="G1445" s="188"/>
      <c r="H1445" s="189"/>
      <c r="I1445" s="189"/>
      <c r="J1445" s="190"/>
      <c r="K1445" s="191"/>
      <c r="L1445" s="174" t="str">
        <f t="shared" si="47"/>
        <v>T</v>
      </c>
    </row>
    <row r="1446" spans="1:12" hidden="1" x14ac:dyDescent="0.2">
      <c r="A1446" s="172" t="str">
        <f t="shared" si="46"/>
        <v/>
      </c>
      <c r="B1446" s="186"/>
      <c r="C1446" s="187"/>
      <c r="D1446" s="187"/>
      <c r="E1446" s="187"/>
      <c r="F1446" s="187"/>
      <c r="G1446" s="188"/>
      <c r="H1446" s="189"/>
      <c r="I1446" s="189"/>
      <c r="J1446" s="190"/>
      <c r="K1446" s="191"/>
      <c r="L1446" s="174" t="str">
        <f t="shared" si="47"/>
        <v>T</v>
      </c>
    </row>
    <row r="1447" spans="1:12" hidden="1" x14ac:dyDescent="0.2">
      <c r="A1447" s="172" t="str">
        <f t="shared" si="46"/>
        <v/>
      </c>
      <c r="B1447" s="186"/>
      <c r="C1447" s="187"/>
      <c r="D1447" s="187"/>
      <c r="E1447" s="187"/>
      <c r="F1447" s="187"/>
      <c r="G1447" s="188"/>
      <c r="H1447" s="189"/>
      <c r="I1447" s="189"/>
      <c r="J1447" s="190"/>
      <c r="K1447" s="191"/>
      <c r="L1447" s="174" t="str">
        <f t="shared" si="47"/>
        <v>T</v>
      </c>
    </row>
    <row r="1448" spans="1:12" hidden="1" x14ac:dyDescent="0.2">
      <c r="A1448" s="172" t="str">
        <f t="shared" si="46"/>
        <v/>
      </c>
      <c r="B1448" s="186"/>
      <c r="C1448" s="187"/>
      <c r="D1448" s="187"/>
      <c r="E1448" s="187"/>
      <c r="F1448" s="187"/>
      <c r="G1448" s="188"/>
      <c r="H1448" s="189"/>
      <c r="I1448" s="189"/>
      <c r="J1448" s="190"/>
      <c r="K1448" s="191"/>
      <c r="L1448" s="174" t="str">
        <f t="shared" si="47"/>
        <v>T</v>
      </c>
    </row>
    <row r="1449" spans="1:12" hidden="1" x14ac:dyDescent="0.2">
      <c r="A1449" s="172" t="str">
        <f t="shared" si="46"/>
        <v/>
      </c>
      <c r="B1449" s="186"/>
      <c r="C1449" s="187"/>
      <c r="D1449" s="187"/>
      <c r="E1449" s="187"/>
      <c r="F1449" s="187"/>
      <c r="G1449" s="188"/>
      <c r="H1449" s="189"/>
      <c r="I1449" s="189"/>
      <c r="J1449" s="190"/>
      <c r="K1449" s="191"/>
      <c r="L1449" s="174" t="str">
        <f t="shared" si="47"/>
        <v>T</v>
      </c>
    </row>
    <row r="1450" spans="1:12" hidden="1" x14ac:dyDescent="0.2">
      <c r="A1450" s="172" t="str">
        <f t="shared" si="46"/>
        <v/>
      </c>
      <c r="B1450" s="186"/>
      <c r="C1450" s="187"/>
      <c r="D1450" s="187"/>
      <c r="E1450" s="187"/>
      <c r="F1450" s="187"/>
      <c r="G1450" s="188"/>
      <c r="H1450" s="189"/>
      <c r="I1450" s="189"/>
      <c r="J1450" s="190"/>
      <c r="K1450" s="191"/>
      <c r="L1450" s="174" t="str">
        <f t="shared" si="47"/>
        <v>T</v>
      </c>
    </row>
    <row r="1451" spans="1:12" hidden="1" x14ac:dyDescent="0.2">
      <c r="A1451" s="172" t="str">
        <f t="shared" si="46"/>
        <v/>
      </c>
      <c r="B1451" s="186"/>
      <c r="C1451" s="187"/>
      <c r="D1451" s="187"/>
      <c r="E1451" s="187"/>
      <c r="F1451" s="187"/>
      <c r="G1451" s="188"/>
      <c r="H1451" s="189"/>
      <c r="I1451" s="189"/>
      <c r="J1451" s="190"/>
      <c r="K1451" s="191"/>
      <c r="L1451" s="174" t="str">
        <f t="shared" si="47"/>
        <v>T</v>
      </c>
    </row>
    <row r="1452" spans="1:12" hidden="1" x14ac:dyDescent="0.2">
      <c r="A1452" s="172" t="str">
        <f t="shared" si="46"/>
        <v/>
      </c>
      <c r="B1452" s="186"/>
      <c r="C1452" s="187"/>
      <c r="D1452" s="187"/>
      <c r="E1452" s="187"/>
      <c r="F1452" s="187"/>
      <c r="G1452" s="188"/>
      <c r="H1452" s="189"/>
      <c r="I1452" s="189"/>
      <c r="J1452" s="190"/>
      <c r="K1452" s="191"/>
      <c r="L1452" s="174" t="str">
        <f t="shared" si="47"/>
        <v>T</v>
      </c>
    </row>
    <row r="1453" spans="1:12" hidden="1" x14ac:dyDescent="0.2">
      <c r="A1453" s="172" t="str">
        <f t="shared" si="46"/>
        <v/>
      </c>
      <c r="B1453" s="186"/>
      <c r="C1453" s="187"/>
      <c r="D1453" s="187"/>
      <c r="E1453" s="187"/>
      <c r="F1453" s="187"/>
      <c r="G1453" s="188"/>
      <c r="H1453" s="189"/>
      <c r="I1453" s="189"/>
      <c r="J1453" s="190"/>
      <c r="K1453" s="191"/>
      <c r="L1453" s="174" t="str">
        <f t="shared" si="47"/>
        <v>T</v>
      </c>
    </row>
    <row r="1454" spans="1:12" hidden="1" x14ac:dyDescent="0.2">
      <c r="A1454" s="172" t="str">
        <f t="shared" si="46"/>
        <v/>
      </c>
      <c r="B1454" s="186"/>
      <c r="C1454" s="187"/>
      <c r="D1454" s="187"/>
      <c r="E1454" s="187"/>
      <c r="F1454" s="187"/>
      <c r="G1454" s="188"/>
      <c r="H1454" s="189"/>
      <c r="I1454" s="189"/>
      <c r="J1454" s="190"/>
      <c r="K1454" s="191"/>
      <c r="L1454" s="174" t="str">
        <f t="shared" si="47"/>
        <v>T</v>
      </c>
    </row>
    <row r="1455" spans="1:12" hidden="1" x14ac:dyDescent="0.2">
      <c r="A1455" s="172" t="str">
        <f t="shared" si="46"/>
        <v/>
      </c>
      <c r="B1455" s="186"/>
      <c r="C1455" s="187"/>
      <c r="D1455" s="187"/>
      <c r="E1455" s="187"/>
      <c r="F1455" s="187"/>
      <c r="G1455" s="188"/>
      <c r="H1455" s="189"/>
      <c r="I1455" s="189"/>
      <c r="J1455" s="190"/>
      <c r="K1455" s="191"/>
      <c r="L1455" s="174" t="str">
        <f t="shared" si="47"/>
        <v>T</v>
      </c>
    </row>
    <row r="1456" spans="1:12" hidden="1" x14ac:dyDescent="0.2">
      <c r="A1456" s="172" t="str">
        <f t="shared" si="46"/>
        <v/>
      </c>
      <c r="B1456" s="186"/>
      <c r="C1456" s="187"/>
      <c r="D1456" s="187"/>
      <c r="E1456" s="187"/>
      <c r="F1456" s="187"/>
      <c r="G1456" s="188"/>
      <c r="H1456" s="189"/>
      <c r="I1456" s="189"/>
      <c r="J1456" s="190"/>
      <c r="K1456" s="191"/>
      <c r="L1456" s="174" t="str">
        <f t="shared" si="47"/>
        <v>T</v>
      </c>
    </row>
    <row r="1457" spans="1:12" hidden="1" x14ac:dyDescent="0.2">
      <c r="A1457" s="172" t="str">
        <f t="shared" si="46"/>
        <v/>
      </c>
      <c r="B1457" s="186"/>
      <c r="C1457" s="187"/>
      <c r="D1457" s="187"/>
      <c r="E1457" s="187"/>
      <c r="F1457" s="187"/>
      <c r="G1457" s="188"/>
      <c r="H1457" s="189"/>
      <c r="I1457" s="189"/>
      <c r="J1457" s="190"/>
      <c r="K1457" s="191"/>
      <c r="L1457" s="174" t="str">
        <f t="shared" si="47"/>
        <v>T</v>
      </c>
    </row>
    <row r="1458" spans="1:12" hidden="1" x14ac:dyDescent="0.2">
      <c r="A1458" s="172" t="str">
        <f t="shared" si="46"/>
        <v/>
      </c>
      <c r="B1458" s="186"/>
      <c r="C1458" s="187"/>
      <c r="D1458" s="187"/>
      <c r="E1458" s="187"/>
      <c r="F1458" s="187"/>
      <c r="G1458" s="188"/>
      <c r="H1458" s="189"/>
      <c r="I1458" s="189"/>
      <c r="J1458" s="190"/>
      <c r="K1458" s="191"/>
      <c r="L1458" s="174" t="str">
        <f t="shared" ref="L1458:L1500" si="48">IF(I1458=0,"T","I")</f>
        <v>T</v>
      </c>
    </row>
    <row r="1459" spans="1:12" hidden="1" x14ac:dyDescent="0.2">
      <c r="A1459" s="172" t="str">
        <f t="shared" si="46"/>
        <v/>
      </c>
      <c r="B1459" s="186"/>
      <c r="C1459" s="187"/>
      <c r="D1459" s="187"/>
      <c r="E1459" s="187"/>
      <c r="F1459" s="187"/>
      <c r="G1459" s="188"/>
      <c r="H1459" s="189"/>
      <c r="I1459" s="189"/>
      <c r="J1459" s="190"/>
      <c r="K1459" s="191"/>
      <c r="L1459" s="174" t="str">
        <f t="shared" si="48"/>
        <v>T</v>
      </c>
    </row>
    <row r="1460" spans="1:12" hidden="1" x14ac:dyDescent="0.2">
      <c r="A1460" s="172" t="str">
        <f t="shared" si="46"/>
        <v/>
      </c>
      <c r="B1460" s="186"/>
      <c r="C1460" s="187"/>
      <c r="D1460" s="187"/>
      <c r="E1460" s="187"/>
      <c r="F1460" s="187"/>
      <c r="G1460" s="188"/>
      <c r="H1460" s="189"/>
      <c r="I1460" s="189"/>
      <c r="J1460" s="190"/>
      <c r="K1460" s="191"/>
      <c r="L1460" s="174" t="str">
        <f t="shared" si="48"/>
        <v>T</v>
      </c>
    </row>
    <row r="1461" spans="1:12" hidden="1" x14ac:dyDescent="0.2">
      <c r="A1461" s="172" t="str">
        <f t="shared" si="46"/>
        <v/>
      </c>
      <c r="B1461" s="186"/>
      <c r="C1461" s="187"/>
      <c r="D1461" s="187"/>
      <c r="E1461" s="187"/>
      <c r="F1461" s="187"/>
      <c r="G1461" s="188"/>
      <c r="H1461" s="189"/>
      <c r="I1461" s="189"/>
      <c r="J1461" s="190"/>
      <c r="K1461" s="191"/>
      <c r="L1461" s="174" t="str">
        <f t="shared" si="48"/>
        <v>T</v>
      </c>
    </row>
    <row r="1462" spans="1:12" hidden="1" x14ac:dyDescent="0.2">
      <c r="A1462" s="172" t="str">
        <f t="shared" si="46"/>
        <v/>
      </c>
      <c r="B1462" s="186"/>
      <c r="C1462" s="187"/>
      <c r="D1462" s="187"/>
      <c r="E1462" s="187"/>
      <c r="F1462" s="187"/>
      <c r="G1462" s="188"/>
      <c r="H1462" s="189"/>
      <c r="I1462" s="189"/>
      <c r="J1462" s="190"/>
      <c r="K1462" s="191"/>
      <c r="L1462" s="174" t="str">
        <f t="shared" si="48"/>
        <v>T</v>
      </c>
    </row>
    <row r="1463" spans="1:12" hidden="1" x14ac:dyDescent="0.2">
      <c r="A1463" s="172" t="str">
        <f t="shared" si="46"/>
        <v/>
      </c>
      <c r="B1463" s="186"/>
      <c r="C1463" s="187"/>
      <c r="D1463" s="187"/>
      <c r="E1463" s="187"/>
      <c r="F1463" s="187"/>
      <c r="G1463" s="188"/>
      <c r="H1463" s="189"/>
      <c r="I1463" s="189"/>
      <c r="J1463" s="190"/>
      <c r="K1463" s="191"/>
      <c r="L1463" s="174" t="str">
        <f t="shared" si="48"/>
        <v>T</v>
      </c>
    </row>
    <row r="1464" spans="1:12" hidden="1" x14ac:dyDescent="0.2">
      <c r="A1464" s="172" t="str">
        <f t="shared" si="46"/>
        <v/>
      </c>
      <c r="B1464" s="186"/>
      <c r="C1464" s="187"/>
      <c r="D1464" s="187"/>
      <c r="E1464" s="187"/>
      <c r="F1464" s="187"/>
      <c r="G1464" s="188"/>
      <c r="H1464" s="189"/>
      <c r="I1464" s="189"/>
      <c r="J1464" s="190"/>
      <c r="K1464" s="191"/>
      <c r="L1464" s="174" t="str">
        <f t="shared" si="48"/>
        <v>T</v>
      </c>
    </row>
    <row r="1465" spans="1:12" hidden="1" x14ac:dyDescent="0.2">
      <c r="A1465" s="172" t="str">
        <f t="shared" si="46"/>
        <v/>
      </c>
      <c r="B1465" s="186"/>
      <c r="C1465" s="187"/>
      <c r="D1465" s="187"/>
      <c r="E1465" s="187"/>
      <c r="F1465" s="187"/>
      <c r="G1465" s="188"/>
      <c r="H1465" s="189"/>
      <c r="I1465" s="189"/>
      <c r="J1465" s="190"/>
      <c r="K1465" s="191"/>
      <c r="L1465" s="174" t="str">
        <f t="shared" si="48"/>
        <v>T</v>
      </c>
    </row>
    <row r="1466" spans="1:12" hidden="1" x14ac:dyDescent="0.2">
      <c r="A1466" s="172" t="str">
        <f t="shared" si="46"/>
        <v/>
      </c>
      <c r="B1466" s="186"/>
      <c r="C1466" s="187"/>
      <c r="D1466" s="187"/>
      <c r="E1466" s="187"/>
      <c r="F1466" s="187"/>
      <c r="G1466" s="188"/>
      <c r="H1466" s="189"/>
      <c r="I1466" s="189"/>
      <c r="J1466" s="190"/>
      <c r="K1466" s="191"/>
      <c r="L1466" s="174" t="str">
        <f t="shared" si="48"/>
        <v>T</v>
      </c>
    </row>
    <row r="1467" spans="1:12" hidden="1" x14ac:dyDescent="0.2">
      <c r="A1467" s="172" t="str">
        <f t="shared" si="46"/>
        <v/>
      </c>
      <c r="B1467" s="186"/>
      <c r="C1467" s="187"/>
      <c r="D1467" s="187"/>
      <c r="E1467" s="187"/>
      <c r="F1467" s="187"/>
      <c r="G1467" s="188"/>
      <c r="H1467" s="189"/>
      <c r="I1467" s="189"/>
      <c r="J1467" s="190"/>
      <c r="K1467" s="191"/>
      <c r="L1467" s="174" t="str">
        <f t="shared" si="48"/>
        <v>T</v>
      </c>
    </row>
    <row r="1468" spans="1:12" hidden="1" x14ac:dyDescent="0.2">
      <c r="A1468" s="172" t="str">
        <f t="shared" si="46"/>
        <v/>
      </c>
      <c r="B1468" s="186"/>
      <c r="C1468" s="187"/>
      <c r="D1468" s="187"/>
      <c r="E1468" s="187"/>
      <c r="F1468" s="187"/>
      <c r="G1468" s="188"/>
      <c r="H1468" s="189"/>
      <c r="I1468" s="189"/>
      <c r="J1468" s="190"/>
      <c r="K1468" s="191"/>
      <c r="L1468" s="174" t="str">
        <f t="shared" si="48"/>
        <v>T</v>
      </c>
    </row>
    <row r="1469" spans="1:12" hidden="1" x14ac:dyDescent="0.2">
      <c r="A1469" s="172" t="str">
        <f t="shared" si="46"/>
        <v/>
      </c>
      <c r="B1469" s="186"/>
      <c r="C1469" s="187"/>
      <c r="D1469" s="187"/>
      <c r="E1469" s="187"/>
      <c r="F1469" s="187"/>
      <c r="G1469" s="188"/>
      <c r="H1469" s="189"/>
      <c r="I1469" s="189"/>
      <c r="J1469" s="190"/>
      <c r="K1469" s="191"/>
      <c r="L1469" s="174" t="str">
        <f t="shared" si="48"/>
        <v>T</v>
      </c>
    </row>
    <row r="1470" spans="1:12" hidden="1" x14ac:dyDescent="0.2">
      <c r="A1470" s="172" t="str">
        <f t="shared" si="46"/>
        <v/>
      </c>
      <c r="B1470" s="186"/>
      <c r="C1470" s="187"/>
      <c r="D1470" s="187"/>
      <c r="E1470" s="187"/>
      <c r="F1470" s="187"/>
      <c r="G1470" s="188"/>
      <c r="H1470" s="189"/>
      <c r="I1470" s="189"/>
      <c r="J1470" s="190"/>
      <c r="K1470" s="191"/>
      <c r="L1470" s="174" t="str">
        <f t="shared" si="48"/>
        <v>T</v>
      </c>
    </row>
    <row r="1471" spans="1:12" hidden="1" x14ac:dyDescent="0.2">
      <c r="A1471" s="172" t="str">
        <f t="shared" si="46"/>
        <v/>
      </c>
      <c r="B1471" s="186"/>
      <c r="C1471" s="187"/>
      <c r="D1471" s="187"/>
      <c r="E1471" s="187"/>
      <c r="F1471" s="187"/>
      <c r="G1471" s="188"/>
      <c r="H1471" s="189"/>
      <c r="I1471" s="189"/>
      <c r="J1471" s="190"/>
      <c r="K1471" s="191"/>
      <c r="L1471" s="174" t="str">
        <f t="shared" si="48"/>
        <v>T</v>
      </c>
    </row>
    <row r="1472" spans="1:12" hidden="1" x14ac:dyDescent="0.2">
      <c r="A1472" s="172" t="str">
        <f t="shared" si="46"/>
        <v/>
      </c>
      <c r="B1472" s="186"/>
      <c r="C1472" s="187"/>
      <c r="D1472" s="187"/>
      <c r="E1472" s="187"/>
      <c r="F1472" s="187"/>
      <c r="G1472" s="188"/>
      <c r="H1472" s="189"/>
      <c r="I1472" s="189"/>
      <c r="J1472" s="190"/>
      <c r="K1472" s="191"/>
      <c r="L1472" s="174" t="str">
        <f t="shared" si="48"/>
        <v>T</v>
      </c>
    </row>
    <row r="1473" spans="1:12" hidden="1" x14ac:dyDescent="0.2">
      <c r="A1473" s="172" t="str">
        <f t="shared" si="46"/>
        <v/>
      </c>
      <c r="B1473" s="186"/>
      <c r="C1473" s="187"/>
      <c r="D1473" s="187"/>
      <c r="E1473" s="187"/>
      <c r="F1473" s="187"/>
      <c r="G1473" s="188"/>
      <c r="H1473" s="189"/>
      <c r="I1473" s="189"/>
      <c r="J1473" s="190"/>
      <c r="K1473" s="191"/>
      <c r="L1473" s="174" t="str">
        <f t="shared" si="48"/>
        <v>T</v>
      </c>
    </row>
    <row r="1474" spans="1:12" hidden="1" x14ac:dyDescent="0.2">
      <c r="A1474" s="172" t="str">
        <f t="shared" si="46"/>
        <v/>
      </c>
      <c r="B1474" s="186"/>
      <c r="C1474" s="187"/>
      <c r="D1474" s="187"/>
      <c r="E1474" s="187"/>
      <c r="F1474" s="187"/>
      <c r="G1474" s="188"/>
      <c r="H1474" s="189"/>
      <c r="I1474" s="189"/>
      <c r="J1474" s="190"/>
      <c r="K1474" s="191"/>
      <c r="L1474" s="174" t="str">
        <f t="shared" si="48"/>
        <v>T</v>
      </c>
    </row>
    <row r="1475" spans="1:12" hidden="1" x14ac:dyDescent="0.2">
      <c r="A1475" s="172" t="str">
        <f t="shared" si="46"/>
        <v/>
      </c>
      <c r="B1475" s="186"/>
      <c r="C1475" s="187"/>
      <c r="D1475" s="187"/>
      <c r="E1475" s="187"/>
      <c r="F1475" s="187"/>
      <c r="G1475" s="188"/>
      <c r="H1475" s="189"/>
      <c r="I1475" s="189"/>
      <c r="J1475" s="190"/>
      <c r="K1475" s="191"/>
      <c r="L1475" s="174" t="str">
        <f t="shared" si="48"/>
        <v>T</v>
      </c>
    </row>
    <row r="1476" spans="1:12" hidden="1" x14ac:dyDescent="0.2">
      <c r="A1476" s="172" t="str">
        <f t="shared" si="46"/>
        <v/>
      </c>
      <c r="B1476" s="186"/>
      <c r="C1476" s="187"/>
      <c r="D1476" s="187"/>
      <c r="E1476" s="187"/>
      <c r="F1476" s="187"/>
      <c r="G1476" s="188"/>
      <c r="H1476" s="189"/>
      <c r="I1476" s="189"/>
      <c r="J1476" s="190"/>
      <c r="K1476" s="191"/>
      <c r="L1476" s="174" t="str">
        <f t="shared" si="48"/>
        <v>T</v>
      </c>
    </row>
    <row r="1477" spans="1:12" hidden="1" x14ac:dyDescent="0.2">
      <c r="A1477" s="172" t="str">
        <f t="shared" si="46"/>
        <v/>
      </c>
      <c r="B1477" s="186"/>
      <c r="C1477" s="187"/>
      <c r="D1477" s="187"/>
      <c r="E1477" s="187"/>
      <c r="F1477" s="187"/>
      <c r="G1477" s="188"/>
      <c r="H1477" s="189"/>
      <c r="I1477" s="189"/>
      <c r="J1477" s="190"/>
      <c r="K1477" s="191"/>
      <c r="L1477" s="174" t="str">
        <f t="shared" ref="L1477:L1480" si="49">IF(I1477=0,"T","I")</f>
        <v>T</v>
      </c>
    </row>
    <row r="1478" spans="1:12" hidden="1" x14ac:dyDescent="0.2">
      <c r="A1478" s="172" t="str">
        <f t="shared" si="46"/>
        <v/>
      </c>
      <c r="B1478" s="186"/>
      <c r="C1478" s="187"/>
      <c r="D1478" s="187"/>
      <c r="E1478" s="187"/>
      <c r="F1478" s="187"/>
      <c r="G1478" s="188"/>
      <c r="H1478" s="189"/>
      <c r="I1478" s="189"/>
      <c r="J1478" s="190"/>
      <c r="K1478" s="191"/>
      <c r="L1478" s="174" t="str">
        <f t="shared" si="49"/>
        <v>T</v>
      </c>
    </row>
    <row r="1479" spans="1:12" hidden="1" x14ac:dyDescent="0.2">
      <c r="A1479" s="172" t="str">
        <f t="shared" si="46"/>
        <v/>
      </c>
      <c r="B1479" s="186"/>
      <c r="C1479" s="187"/>
      <c r="D1479" s="187"/>
      <c r="E1479" s="187"/>
      <c r="F1479" s="187"/>
      <c r="G1479" s="188"/>
      <c r="H1479" s="189"/>
      <c r="I1479" s="189"/>
      <c r="J1479" s="190"/>
      <c r="K1479" s="191"/>
      <c r="L1479" s="174" t="str">
        <f t="shared" si="49"/>
        <v>T</v>
      </c>
    </row>
    <row r="1480" spans="1:12" hidden="1" x14ac:dyDescent="0.2">
      <c r="A1480" s="172" t="str">
        <f t="shared" si="46"/>
        <v/>
      </c>
      <c r="B1480" s="186"/>
      <c r="C1480" s="187"/>
      <c r="D1480" s="187"/>
      <c r="E1480" s="187"/>
      <c r="F1480" s="187"/>
      <c r="G1480" s="188"/>
      <c r="H1480" s="189"/>
      <c r="I1480" s="189"/>
      <c r="J1480" s="190"/>
      <c r="K1480" s="191"/>
      <c r="L1480" s="174" t="str">
        <f t="shared" si="49"/>
        <v>T</v>
      </c>
    </row>
    <row r="1481" spans="1:12" hidden="1" x14ac:dyDescent="0.2">
      <c r="A1481" s="172" t="str">
        <f t="shared" si="46"/>
        <v/>
      </c>
      <c r="B1481" s="186"/>
      <c r="C1481" s="187"/>
      <c r="D1481" s="187"/>
      <c r="E1481" s="187"/>
      <c r="F1481" s="187"/>
      <c r="G1481" s="188"/>
      <c r="H1481" s="189"/>
      <c r="I1481" s="189"/>
      <c r="J1481" s="190"/>
      <c r="K1481" s="191"/>
      <c r="L1481" s="174" t="str">
        <f t="shared" si="48"/>
        <v>T</v>
      </c>
    </row>
    <row r="1482" spans="1:12" hidden="1" x14ac:dyDescent="0.2">
      <c r="A1482" s="172" t="str">
        <f t="shared" si="46"/>
        <v/>
      </c>
      <c r="B1482" s="186"/>
      <c r="C1482" s="187"/>
      <c r="D1482" s="187"/>
      <c r="E1482" s="187"/>
      <c r="F1482" s="187"/>
      <c r="G1482" s="188"/>
      <c r="H1482" s="189"/>
      <c r="I1482" s="189"/>
      <c r="J1482" s="190"/>
      <c r="K1482" s="191"/>
      <c r="L1482" s="174" t="str">
        <f t="shared" si="48"/>
        <v>T</v>
      </c>
    </row>
    <row r="1483" spans="1:12" hidden="1" x14ac:dyDescent="0.2">
      <c r="A1483" s="172" t="str">
        <f t="shared" si="46"/>
        <v/>
      </c>
      <c r="B1483" s="186"/>
      <c r="C1483" s="187"/>
      <c r="D1483" s="187"/>
      <c r="E1483" s="187"/>
      <c r="F1483" s="187"/>
      <c r="G1483" s="188"/>
      <c r="H1483" s="189"/>
      <c r="I1483" s="189"/>
      <c r="J1483" s="190"/>
      <c r="K1483" s="191"/>
      <c r="L1483" s="174" t="str">
        <f t="shared" si="48"/>
        <v>T</v>
      </c>
    </row>
    <row r="1484" spans="1:12" hidden="1" x14ac:dyDescent="0.2">
      <c r="A1484" s="172" t="str">
        <f t="shared" si="46"/>
        <v/>
      </c>
      <c r="B1484" s="186"/>
      <c r="C1484" s="187"/>
      <c r="D1484" s="187"/>
      <c r="E1484" s="187"/>
      <c r="F1484" s="187"/>
      <c r="G1484" s="188"/>
      <c r="H1484" s="189"/>
      <c r="I1484" s="189"/>
      <c r="J1484" s="190"/>
      <c r="K1484" s="191"/>
      <c r="L1484" s="174" t="str">
        <f t="shared" si="48"/>
        <v>T</v>
      </c>
    </row>
    <row r="1485" spans="1:12" hidden="1" x14ac:dyDescent="0.2">
      <c r="A1485" s="172" t="str">
        <f t="shared" si="46"/>
        <v/>
      </c>
      <c r="B1485" s="186"/>
      <c r="C1485" s="187"/>
      <c r="D1485" s="187"/>
      <c r="E1485" s="187"/>
      <c r="F1485" s="187"/>
      <c r="G1485" s="188"/>
      <c r="H1485" s="189"/>
      <c r="I1485" s="189"/>
      <c r="J1485" s="190"/>
      <c r="K1485" s="191"/>
      <c r="L1485" s="174" t="str">
        <f t="shared" ref="L1485:L1488" si="50">IF(I1485=0,"T","I")</f>
        <v>T</v>
      </c>
    </row>
    <row r="1486" spans="1:12" hidden="1" x14ac:dyDescent="0.2">
      <c r="A1486" s="172" t="str">
        <f t="shared" si="46"/>
        <v/>
      </c>
      <c r="B1486" s="186"/>
      <c r="C1486" s="187"/>
      <c r="D1486" s="187"/>
      <c r="E1486" s="187"/>
      <c r="F1486" s="187"/>
      <c r="G1486" s="188"/>
      <c r="H1486" s="189"/>
      <c r="I1486" s="189"/>
      <c r="J1486" s="190"/>
      <c r="K1486" s="191"/>
      <c r="L1486" s="174" t="str">
        <f t="shared" si="50"/>
        <v>T</v>
      </c>
    </row>
    <row r="1487" spans="1:12" hidden="1" x14ac:dyDescent="0.2">
      <c r="A1487" s="172" t="str">
        <f t="shared" si="46"/>
        <v/>
      </c>
      <c r="B1487" s="186"/>
      <c r="C1487" s="187"/>
      <c r="D1487" s="187"/>
      <c r="E1487" s="187"/>
      <c r="F1487" s="187"/>
      <c r="G1487" s="188"/>
      <c r="H1487" s="189"/>
      <c r="I1487" s="189"/>
      <c r="J1487" s="190"/>
      <c r="K1487" s="191"/>
      <c r="L1487" s="174" t="str">
        <f t="shared" si="50"/>
        <v>T</v>
      </c>
    </row>
    <row r="1488" spans="1:12" hidden="1" x14ac:dyDescent="0.2">
      <c r="A1488" s="172" t="str">
        <f t="shared" si="46"/>
        <v/>
      </c>
      <c r="B1488" s="186"/>
      <c r="C1488" s="187"/>
      <c r="D1488" s="187"/>
      <c r="E1488" s="187"/>
      <c r="F1488" s="187"/>
      <c r="G1488" s="188"/>
      <c r="H1488" s="189"/>
      <c r="I1488" s="189"/>
      <c r="J1488" s="190"/>
      <c r="K1488" s="191"/>
      <c r="L1488" s="174" t="str">
        <f t="shared" si="50"/>
        <v>T</v>
      </c>
    </row>
    <row r="1489" spans="1:16" hidden="1" x14ac:dyDescent="0.2">
      <c r="A1489" s="172" t="str">
        <f t="shared" si="46"/>
        <v/>
      </c>
      <c r="B1489" s="186"/>
      <c r="C1489" s="187"/>
      <c r="D1489" s="187"/>
      <c r="E1489" s="187"/>
      <c r="F1489" s="187"/>
      <c r="G1489" s="188"/>
      <c r="H1489" s="189"/>
      <c r="I1489" s="189"/>
      <c r="J1489" s="190"/>
      <c r="K1489" s="191"/>
      <c r="L1489" s="174" t="str">
        <f t="shared" si="48"/>
        <v>T</v>
      </c>
    </row>
    <row r="1490" spans="1:16" hidden="1" x14ac:dyDescent="0.2">
      <c r="A1490" s="172" t="str">
        <f t="shared" si="46"/>
        <v/>
      </c>
      <c r="B1490" s="186"/>
      <c r="C1490" s="187"/>
      <c r="D1490" s="187"/>
      <c r="E1490" s="187"/>
      <c r="F1490" s="187"/>
      <c r="G1490" s="188"/>
      <c r="H1490" s="189"/>
      <c r="I1490" s="189"/>
      <c r="J1490" s="190"/>
      <c r="K1490" s="191"/>
      <c r="L1490" s="174" t="str">
        <f t="shared" si="48"/>
        <v>T</v>
      </c>
    </row>
    <row r="1491" spans="1:16" hidden="1" x14ac:dyDescent="0.2">
      <c r="A1491" s="172" t="str">
        <f t="shared" si="46"/>
        <v/>
      </c>
      <c r="B1491" s="186"/>
      <c r="C1491" s="187"/>
      <c r="D1491" s="187"/>
      <c r="E1491" s="187"/>
      <c r="F1491" s="187"/>
      <c r="G1491" s="188"/>
      <c r="H1491" s="189"/>
      <c r="I1491" s="189"/>
      <c r="J1491" s="190"/>
      <c r="K1491" s="191"/>
      <c r="L1491" s="174" t="str">
        <f t="shared" si="48"/>
        <v>T</v>
      </c>
    </row>
    <row r="1492" spans="1:16" hidden="1" x14ac:dyDescent="0.2">
      <c r="A1492" s="172" t="str">
        <f t="shared" si="46"/>
        <v/>
      </c>
      <c r="B1492" s="186"/>
      <c r="C1492" s="187"/>
      <c r="D1492" s="187"/>
      <c r="E1492" s="187"/>
      <c r="F1492" s="187"/>
      <c r="G1492" s="188"/>
      <c r="H1492" s="189"/>
      <c r="I1492" s="189"/>
      <c r="J1492" s="190"/>
      <c r="K1492" s="191"/>
      <c r="L1492" s="174" t="str">
        <f t="shared" si="48"/>
        <v>T</v>
      </c>
    </row>
    <row r="1493" spans="1:16" hidden="1" x14ac:dyDescent="0.2">
      <c r="A1493" s="172" t="str">
        <f t="shared" si="46"/>
        <v/>
      </c>
      <c r="B1493" s="186"/>
      <c r="C1493" s="187"/>
      <c r="D1493" s="187"/>
      <c r="E1493" s="187"/>
      <c r="F1493" s="187"/>
      <c r="G1493" s="188"/>
      <c r="H1493" s="189"/>
      <c r="I1493" s="189"/>
      <c r="J1493" s="190"/>
      <c r="K1493" s="191"/>
      <c r="L1493" s="174" t="str">
        <f t="shared" ref="L1493:L1496" si="51">IF(I1493=0,"T","I")</f>
        <v>T</v>
      </c>
    </row>
    <row r="1494" spans="1:16" hidden="1" x14ac:dyDescent="0.2">
      <c r="A1494" s="172" t="str">
        <f t="shared" si="46"/>
        <v/>
      </c>
      <c r="B1494" s="186"/>
      <c r="C1494" s="187"/>
      <c r="D1494" s="187"/>
      <c r="E1494" s="187"/>
      <c r="F1494" s="187"/>
      <c r="G1494" s="188"/>
      <c r="H1494" s="189"/>
      <c r="I1494" s="189"/>
      <c r="J1494" s="190"/>
      <c r="K1494" s="191"/>
      <c r="L1494" s="174" t="str">
        <f t="shared" si="51"/>
        <v>T</v>
      </c>
    </row>
    <row r="1495" spans="1:16" hidden="1" x14ac:dyDescent="0.2">
      <c r="A1495" s="172" t="str">
        <f t="shared" si="46"/>
        <v/>
      </c>
      <c r="B1495" s="186"/>
      <c r="C1495" s="187"/>
      <c r="D1495" s="187"/>
      <c r="E1495" s="187"/>
      <c r="F1495" s="187"/>
      <c r="G1495" s="188"/>
      <c r="H1495" s="189"/>
      <c r="I1495" s="189"/>
      <c r="J1495" s="190"/>
      <c r="K1495" s="191"/>
      <c r="L1495" s="174" t="str">
        <f t="shared" si="51"/>
        <v>T</v>
      </c>
    </row>
    <row r="1496" spans="1:16" hidden="1" x14ac:dyDescent="0.2">
      <c r="A1496" s="172" t="str">
        <f t="shared" si="46"/>
        <v/>
      </c>
      <c r="B1496" s="186"/>
      <c r="C1496" s="187"/>
      <c r="D1496" s="187"/>
      <c r="E1496" s="187"/>
      <c r="F1496" s="187"/>
      <c r="G1496" s="188"/>
      <c r="H1496" s="189"/>
      <c r="I1496" s="189"/>
      <c r="J1496" s="190"/>
      <c r="K1496" s="191"/>
      <c r="L1496" s="174" t="str">
        <f t="shared" si="51"/>
        <v>T</v>
      </c>
    </row>
    <row r="1497" spans="1:16" hidden="1" x14ac:dyDescent="0.2">
      <c r="A1497" s="172" t="str">
        <f t="shared" si="46"/>
        <v/>
      </c>
      <c r="B1497" s="186"/>
      <c r="C1497" s="187"/>
      <c r="D1497" s="187"/>
      <c r="E1497" s="187"/>
      <c r="F1497" s="187"/>
      <c r="G1497" s="188"/>
      <c r="H1497" s="189"/>
      <c r="I1497" s="189"/>
      <c r="J1497" s="190"/>
      <c r="K1497" s="191"/>
      <c r="L1497" s="174" t="str">
        <f t="shared" si="48"/>
        <v>T</v>
      </c>
    </row>
    <row r="1498" spans="1:16" hidden="1" x14ac:dyDescent="0.2">
      <c r="A1498" s="172" t="str">
        <f t="shared" si="46"/>
        <v/>
      </c>
      <c r="B1498" s="186"/>
      <c r="C1498" s="187"/>
      <c r="D1498" s="187"/>
      <c r="E1498" s="187"/>
      <c r="F1498" s="187"/>
      <c r="G1498" s="188"/>
      <c r="H1498" s="189"/>
      <c r="I1498" s="189"/>
      <c r="J1498" s="190"/>
      <c r="K1498" s="191"/>
      <c r="L1498" s="174" t="str">
        <f t="shared" si="48"/>
        <v>T</v>
      </c>
    </row>
    <row r="1499" spans="1:16" hidden="1" x14ac:dyDescent="0.2">
      <c r="A1499" s="172" t="str">
        <f t="shared" si="46"/>
        <v/>
      </c>
      <c r="B1499" s="186"/>
      <c r="C1499" s="187"/>
      <c r="D1499" s="187"/>
      <c r="E1499" s="187"/>
      <c r="F1499" s="187"/>
      <c r="G1499" s="188"/>
      <c r="H1499" s="189"/>
      <c r="I1499" s="189"/>
      <c r="J1499" s="190"/>
      <c r="K1499" s="191"/>
      <c r="L1499" s="174" t="str">
        <f t="shared" si="48"/>
        <v>T</v>
      </c>
    </row>
    <row r="1500" spans="1:16" hidden="1" x14ac:dyDescent="0.2">
      <c r="A1500" s="172" t="str">
        <f t="shared" si="46"/>
        <v/>
      </c>
      <c r="B1500" s="186"/>
      <c r="C1500" s="187"/>
      <c r="D1500" s="187"/>
      <c r="E1500" s="187"/>
      <c r="F1500" s="187"/>
      <c r="G1500" s="188"/>
      <c r="H1500" s="189"/>
      <c r="I1500" s="189"/>
      <c r="J1500" s="190"/>
      <c r="K1500" s="191"/>
      <c r="L1500" s="174" t="str">
        <f t="shared" si="48"/>
        <v>T</v>
      </c>
    </row>
    <row r="1501" spans="1:16" s="179" customFormat="1" ht="12.75" x14ac:dyDescent="0.2">
      <c r="A1501" s="172" t="s">
        <v>213</v>
      </c>
      <c r="B1501" s="175"/>
      <c r="C1501" s="175"/>
      <c r="D1501" s="175"/>
      <c r="E1501" s="175"/>
      <c r="F1501" s="175"/>
      <c r="G1501" s="175"/>
      <c r="H1501" s="175"/>
      <c r="I1501" s="175"/>
      <c r="J1501" s="175"/>
      <c r="K1501" s="176"/>
      <c r="L1501" s="177"/>
      <c r="M1501" s="178"/>
      <c r="P1501" s="180"/>
    </row>
    <row r="1502" spans="1:16" s="2" customFormat="1" ht="15" x14ac:dyDescent="0.2">
      <c r="A1502" s="172" t="s">
        <v>213</v>
      </c>
      <c r="B1502" s="181"/>
      <c r="C1502" s="363" t="s">
        <v>137</v>
      </c>
      <c r="D1502" s="363"/>
      <c r="E1502" s="363"/>
      <c r="F1502" s="363"/>
      <c r="G1502" s="363"/>
      <c r="H1502" s="363"/>
      <c r="I1502" s="364"/>
      <c r="J1502" s="182">
        <f>CRONOGRAMA!D79</f>
        <v>1300689.0900000001</v>
      </c>
      <c r="K1502" s="183">
        <f>CRONOGRAMA!E79</f>
        <v>1</v>
      </c>
      <c r="L1502" s="174"/>
    </row>
    <row r="1503" spans="1:16" s="2" customFormat="1" x14ac:dyDescent="0.2">
      <c r="A1503" s="172" t="s">
        <v>213</v>
      </c>
      <c r="B1503" s="184"/>
      <c r="L1503" s="174"/>
    </row>
    <row r="1504" spans="1:16" s="2" customFormat="1" x14ac:dyDescent="0.2">
      <c r="A1504" s="172" t="s">
        <v>213</v>
      </c>
      <c r="B1504" s="14" t="s">
        <v>42</v>
      </c>
      <c r="C1504" s="185"/>
      <c r="D1504" s="185"/>
      <c r="E1504" s="185"/>
      <c r="F1504" s="185"/>
      <c r="G1504" s="185"/>
      <c r="H1504" s="185"/>
      <c r="I1504" s="185"/>
      <c r="J1504" s="185"/>
      <c r="K1504" s="185"/>
      <c r="L1504" s="174"/>
    </row>
    <row r="1505" spans="1:12" s="2" customFormat="1" ht="37.5" customHeight="1" x14ac:dyDescent="0.2">
      <c r="A1505" s="172" t="s">
        <v>213</v>
      </c>
      <c r="B1505" s="331" t="s">
        <v>1524</v>
      </c>
      <c r="C1505" s="331"/>
      <c r="D1505" s="331"/>
      <c r="E1505" s="331"/>
      <c r="F1505" s="331"/>
      <c r="G1505" s="331"/>
      <c r="H1505" s="331"/>
      <c r="I1505" s="331"/>
      <c r="J1505" s="331"/>
      <c r="K1505" s="331"/>
      <c r="L1505" s="174"/>
    </row>
    <row r="1506" spans="1:12" s="2" customFormat="1" x14ac:dyDescent="0.2">
      <c r="A1506" s="172" t="s">
        <v>213</v>
      </c>
      <c r="B1506" s="184"/>
      <c r="C1506" s="184"/>
      <c r="D1506" s="184"/>
      <c r="E1506" s="184"/>
      <c r="L1506" s="174"/>
    </row>
    <row r="1507" spans="1:12" s="2" customFormat="1" x14ac:dyDescent="0.2">
      <c r="A1507" s="172" t="s">
        <v>213</v>
      </c>
      <c r="C1507" s="357">
        <f ca="1">TODAY()</f>
        <v>44792</v>
      </c>
      <c r="D1507" s="357"/>
      <c r="E1507" s="357"/>
      <c r="L1507" s="174"/>
    </row>
    <row r="1508" spans="1:12" s="2" customFormat="1" x14ac:dyDescent="0.2">
      <c r="A1508" s="172" t="s">
        <v>213</v>
      </c>
      <c r="B1508" s="184"/>
      <c r="L1508" s="174"/>
    </row>
    <row r="1509" spans="1:12" s="2" customFormat="1" x14ac:dyDescent="0.2">
      <c r="A1509" s="172" t="s">
        <v>213</v>
      </c>
      <c r="B1509" s="54"/>
      <c r="C1509" s="54"/>
      <c r="D1509" s="54"/>
      <c r="E1509" s="54"/>
      <c r="L1509" s="174"/>
    </row>
    <row r="1510" spans="1:12" s="2" customFormat="1" x14ac:dyDescent="0.2">
      <c r="A1510" s="172" t="s">
        <v>213</v>
      </c>
      <c r="B1510" s="54"/>
      <c r="C1510" s="54"/>
      <c r="D1510" s="54"/>
      <c r="E1510" s="54"/>
      <c r="L1510" s="174"/>
    </row>
    <row r="1511" spans="1:12" s="2" customFormat="1" x14ac:dyDescent="0.2">
      <c r="A1511" s="172" t="s">
        <v>213</v>
      </c>
      <c r="B1511" s="54"/>
      <c r="C1511" s="54"/>
      <c r="D1511" s="54"/>
      <c r="E1511" s="54"/>
      <c r="L1511" s="174"/>
    </row>
    <row r="1512" spans="1:12" s="2" customFormat="1" x14ac:dyDescent="0.2">
      <c r="A1512" s="172" t="s">
        <v>213</v>
      </c>
      <c r="B1512" s="313" t="s">
        <v>207</v>
      </c>
      <c r="C1512" s="313"/>
      <c r="D1512" s="313"/>
      <c r="E1512" s="356"/>
      <c r="G1512" s="14"/>
      <c r="H1512" s="14"/>
      <c r="I1512" s="14"/>
      <c r="J1512" s="14"/>
      <c r="L1512" s="174"/>
    </row>
    <row r="1513" spans="1:12" s="2" customFormat="1" x14ac:dyDescent="0.2">
      <c r="A1513" s="172" t="s">
        <v>213</v>
      </c>
      <c r="B1513" s="56" t="s">
        <v>140</v>
      </c>
      <c r="C1513" s="57" t="str">
        <f>INFO!$B$20</f>
        <v>ANTONIO CARLOS FARINA JUNIOR</v>
      </c>
      <c r="D1513" s="58"/>
      <c r="E1513" s="58"/>
      <c r="G1513" s="313" t="s">
        <v>225</v>
      </c>
      <c r="H1513" s="313"/>
      <c r="I1513" s="313"/>
      <c r="J1513" s="313"/>
      <c r="L1513" s="174"/>
    </row>
    <row r="1514" spans="1:12" s="2" customFormat="1" x14ac:dyDescent="0.2">
      <c r="A1514" s="172" t="s">
        <v>213</v>
      </c>
      <c r="B1514" s="56" t="s">
        <v>141</v>
      </c>
      <c r="C1514" s="59">
        <f>INFO!$B$21</f>
        <v>5069397510</v>
      </c>
      <c r="D1514" s="58"/>
      <c r="E1514" s="58"/>
      <c r="G1514" s="56" t="s">
        <v>140</v>
      </c>
      <c r="H1514" s="57" t="str">
        <f>INFO!$B$26</f>
        <v>ÁLVARO FLORIAM GEBRAIEL BELLAZ</v>
      </c>
      <c r="I1514" s="58"/>
      <c r="J1514" s="58"/>
      <c r="L1514" s="174"/>
    </row>
    <row r="1515" spans="1:12" s="2" customFormat="1" x14ac:dyDescent="0.2">
      <c r="A1515" s="172" t="s">
        <v>213</v>
      </c>
      <c r="B1515" s="56" t="s">
        <v>47</v>
      </c>
      <c r="C1515" s="57" t="str">
        <f>INFO!$B$22</f>
        <v>28027230220334724</v>
      </c>
      <c r="D1515" s="58"/>
      <c r="E1515" s="58"/>
      <c r="G1515" s="60" t="str">
        <f>INFO!$B$27</f>
        <v>SECRETÁRIO DE OBRAS</v>
      </c>
      <c r="H1515" s="59"/>
      <c r="I1515" s="58"/>
      <c r="J1515" s="58"/>
      <c r="L1515" s="174"/>
    </row>
    <row r="1516" spans="1:12" x14ac:dyDescent="0.2">
      <c r="B1516" s="184"/>
      <c r="C1516" s="2"/>
      <c r="D1516" s="2"/>
      <c r="E1516" s="2"/>
      <c r="F1516" s="2"/>
      <c r="G1516" s="56"/>
      <c r="H1516" s="57"/>
      <c r="I1516" s="58"/>
      <c r="J1516" s="58"/>
      <c r="K1516" s="2"/>
      <c r="L1516" s="174"/>
    </row>
    <row r="1517" spans="1:12" x14ac:dyDescent="0.2">
      <c r="B1517" s="184"/>
      <c r="C1517" s="2"/>
      <c r="D1517" s="2"/>
      <c r="E1517" s="2"/>
      <c r="F1517" s="2"/>
      <c r="G1517" s="2"/>
      <c r="H1517" s="2"/>
      <c r="I1517" s="2"/>
      <c r="J1517" s="2"/>
      <c r="K1517" s="2"/>
      <c r="L1517" s="174"/>
    </row>
    <row r="1555" spans="3:6" ht="48.75" customHeight="1" x14ac:dyDescent="0.2">
      <c r="C1555" s="205">
        <v>1</v>
      </c>
      <c r="D1555" s="204"/>
      <c r="E1555" s="203" t="s">
        <v>126</v>
      </c>
      <c r="F1555" s="206" t="s">
        <v>226</v>
      </c>
    </row>
    <row r="1556" spans="3:6" ht="48.75" customHeight="1" x14ac:dyDescent="0.2">
      <c r="C1556" s="205">
        <v>2</v>
      </c>
      <c r="D1556" s="204"/>
      <c r="E1556" s="203" t="s">
        <v>127</v>
      </c>
      <c r="F1556" s="206" t="s">
        <v>227</v>
      </c>
    </row>
    <row r="1557" spans="3:6" ht="48.75" customHeight="1" x14ac:dyDescent="0.2">
      <c r="C1557" s="205">
        <v>3</v>
      </c>
      <c r="D1557" s="204"/>
      <c r="E1557" s="203" t="s">
        <v>128</v>
      </c>
      <c r="F1557" s="206" t="s">
        <v>228</v>
      </c>
    </row>
    <row r="1558" spans="3:6" ht="48.75" customHeight="1" x14ac:dyDescent="0.2">
      <c r="C1558" s="205">
        <v>4</v>
      </c>
      <c r="D1558" s="204"/>
      <c r="E1558" s="203" t="s">
        <v>129</v>
      </c>
      <c r="F1558" s="206" t="s">
        <v>229</v>
      </c>
    </row>
    <row r="1559" spans="3:6" ht="48.75" customHeight="1" x14ac:dyDescent="0.2">
      <c r="C1559" s="205">
        <v>5</v>
      </c>
      <c r="D1559" s="204"/>
      <c r="E1559" s="203" t="s">
        <v>125</v>
      </c>
      <c r="F1559" s="206" t="s">
        <v>230</v>
      </c>
    </row>
    <row r="1560" spans="3:6" ht="48.75" customHeight="1" x14ac:dyDescent="0.2">
      <c r="C1560" s="205">
        <v>6</v>
      </c>
      <c r="D1560" s="204"/>
      <c r="E1560" s="203" t="s">
        <v>130</v>
      </c>
      <c r="F1560" s="206" t="s">
        <v>231</v>
      </c>
    </row>
    <row r="1561" spans="3:6" ht="48.75" customHeight="1" x14ac:dyDescent="0.2">
      <c r="C1561" s="205">
        <v>7</v>
      </c>
      <c r="D1561" s="204"/>
      <c r="E1561" s="203" t="s">
        <v>131</v>
      </c>
      <c r="F1561" s="206" t="s">
        <v>232</v>
      </c>
    </row>
    <row r="1562" spans="3:6" ht="48.75" customHeight="1" x14ac:dyDescent="0.2">
      <c r="C1562" s="205">
        <v>8</v>
      </c>
      <c r="D1562" s="204"/>
      <c r="E1562" s="203" t="s">
        <v>132</v>
      </c>
      <c r="F1562" s="206" t="s">
        <v>233</v>
      </c>
    </row>
    <row r="1563" spans="3:6" ht="48.75" customHeight="1" x14ac:dyDescent="0.2">
      <c r="C1563" s="205">
        <v>9</v>
      </c>
      <c r="D1563" s="204"/>
      <c r="E1563" s="203" t="s">
        <v>133</v>
      </c>
      <c r="F1563" s="206" t="s">
        <v>234</v>
      </c>
    </row>
    <row r="1564" spans="3:6" ht="48.75" customHeight="1" x14ac:dyDescent="0.2">
      <c r="C1564" s="205">
        <v>10</v>
      </c>
      <c r="D1564" s="204"/>
      <c r="E1564" s="203" t="s">
        <v>134</v>
      </c>
      <c r="F1564" s="206" t="s">
        <v>235</v>
      </c>
    </row>
    <row r="1565" spans="3:6" ht="48.75" customHeight="1" x14ac:dyDescent="0.2">
      <c r="C1565" s="205">
        <v>11</v>
      </c>
      <c r="D1565" s="204"/>
      <c r="E1565" s="203" t="s">
        <v>135</v>
      </c>
      <c r="F1565" s="206" t="s">
        <v>236</v>
      </c>
    </row>
  </sheetData>
  <sheetProtection algorithmName="SHA-512" hashValue="KTCoycy3s5DBN3GtsGee1FDBgG9AwZeO8pTXyiESLoltZA3MNQMhuFP44QtnNjlpSLnSfKp/lCc8RoVLoRM9KQ==" saltValue="66eo0pfmmCWQLZQvGUX/1g==" spinCount="100000" sheet="1" objects="1" scenarios="1" formatCells="0"/>
  <autoFilter ref="A12:L1515">
    <filterColumn colId="0">
      <customFilters>
        <customFilter operator="notEqual" val=" "/>
      </customFilters>
    </filterColumn>
  </autoFilter>
  <mergeCells count="11">
    <mergeCell ref="B1512:E1512"/>
    <mergeCell ref="G1513:J1513"/>
    <mergeCell ref="A6:A10"/>
    <mergeCell ref="C1507:E1507"/>
    <mergeCell ref="H1:H3"/>
    <mergeCell ref="J1:K1"/>
    <mergeCell ref="J2:K2"/>
    <mergeCell ref="J3:K3"/>
    <mergeCell ref="H5:H7"/>
    <mergeCell ref="C1502:I1502"/>
    <mergeCell ref="B1505:K1505"/>
  </mergeCells>
  <phoneticPr fontId="35" type="noConversion"/>
  <conditionalFormatting sqref="B989:K1472 B1497:K1500">
    <cfRule type="expression" dxfId="676" priority="26">
      <formula>IF($L989="I",TRUE,FALSE)</formula>
    </cfRule>
    <cfRule type="expression" dxfId="675" priority="27">
      <formula>IF($L989="T",TRUE,FALSE)</formula>
    </cfRule>
  </conditionalFormatting>
  <conditionalFormatting sqref="D989:D1472 D1497:D1500">
    <cfRule type="expression" dxfId="674" priority="25">
      <formula>IF($L989="I",TRUE,FALSE)</formula>
    </cfRule>
  </conditionalFormatting>
  <conditionalFormatting sqref="B501:K988">
    <cfRule type="expression" dxfId="673" priority="23">
      <formula>IF($L501="I",TRUE,FALSE)</formula>
    </cfRule>
    <cfRule type="expression" dxfId="672" priority="24">
      <formula>IF($L501="T",TRUE,FALSE)</formula>
    </cfRule>
  </conditionalFormatting>
  <conditionalFormatting sqref="D501:D988">
    <cfRule type="expression" dxfId="671" priority="22">
      <formula>IF($L501="I",TRUE,FALSE)</formula>
    </cfRule>
  </conditionalFormatting>
  <conditionalFormatting sqref="B13:K500">
    <cfRule type="expression" dxfId="670" priority="20">
      <formula>IF($L13="I",TRUE,FALSE)</formula>
    </cfRule>
    <cfRule type="expression" dxfId="669" priority="21">
      <formula>IF($L13="T",TRUE,FALSE)</formula>
    </cfRule>
  </conditionalFormatting>
  <conditionalFormatting sqref="D13:D500">
    <cfRule type="expression" dxfId="668" priority="19">
      <formula>IF($L13="I",TRUE,FALSE)</formula>
    </cfRule>
  </conditionalFormatting>
  <conditionalFormatting sqref="B1493:K1496">
    <cfRule type="expression" dxfId="667" priority="17">
      <formula>IF($L1493="I",TRUE,FALSE)</formula>
    </cfRule>
    <cfRule type="expression" dxfId="666" priority="18">
      <formula>IF($L1493="T",TRUE,FALSE)</formula>
    </cfRule>
  </conditionalFormatting>
  <conditionalFormatting sqref="D1493:D1496">
    <cfRule type="expression" dxfId="665" priority="16">
      <formula>IF($L1493="I",TRUE,FALSE)</formula>
    </cfRule>
  </conditionalFormatting>
  <conditionalFormatting sqref="B1489:K1492">
    <cfRule type="expression" dxfId="664" priority="14">
      <formula>IF($L1489="I",TRUE,FALSE)</formula>
    </cfRule>
    <cfRule type="expression" dxfId="663" priority="15">
      <formula>IF($L1489="T",TRUE,FALSE)</formula>
    </cfRule>
  </conditionalFormatting>
  <conditionalFormatting sqref="D1489:D1492">
    <cfRule type="expression" dxfId="662" priority="13">
      <formula>IF($L1489="I",TRUE,FALSE)</formula>
    </cfRule>
  </conditionalFormatting>
  <conditionalFormatting sqref="B1485:K1488">
    <cfRule type="expression" dxfId="661" priority="11">
      <formula>IF($L1485="I",TRUE,FALSE)</formula>
    </cfRule>
    <cfRule type="expression" dxfId="660" priority="12">
      <formula>IF($L1485="T",TRUE,FALSE)</formula>
    </cfRule>
  </conditionalFormatting>
  <conditionalFormatting sqref="D1485:D1488">
    <cfRule type="expression" dxfId="659" priority="10">
      <formula>IF($L1485="I",TRUE,FALSE)</formula>
    </cfRule>
  </conditionalFormatting>
  <conditionalFormatting sqref="B1481:K1484">
    <cfRule type="expression" dxfId="658" priority="8">
      <formula>IF($L1481="I",TRUE,FALSE)</formula>
    </cfRule>
    <cfRule type="expression" dxfId="657" priority="9">
      <formula>IF($L1481="T",TRUE,FALSE)</formula>
    </cfRule>
  </conditionalFormatting>
  <conditionalFormatting sqref="D1481:D1484">
    <cfRule type="expression" dxfId="656" priority="7">
      <formula>IF($L1481="I",TRUE,FALSE)</formula>
    </cfRule>
  </conditionalFormatting>
  <conditionalFormatting sqref="B1477:K1480">
    <cfRule type="expression" dxfId="655" priority="5">
      <formula>IF($L1477="I",TRUE,FALSE)</formula>
    </cfRule>
    <cfRule type="expression" dxfId="654" priority="6">
      <formula>IF($L1477="T",TRUE,FALSE)</formula>
    </cfRule>
  </conditionalFormatting>
  <conditionalFormatting sqref="D1477:D1480">
    <cfRule type="expression" dxfId="653" priority="4">
      <formula>IF($L1477="I",TRUE,FALSE)</formula>
    </cfRule>
  </conditionalFormatting>
  <conditionalFormatting sqref="B1473:K1476">
    <cfRule type="expression" dxfId="652" priority="2">
      <formula>IF($L1473="I",TRUE,FALSE)</formula>
    </cfRule>
    <cfRule type="expression" dxfId="651" priority="3">
      <formula>IF($L1473="T",TRUE,FALSE)</formula>
    </cfRule>
  </conditionalFormatting>
  <conditionalFormatting sqref="D1473:D1476">
    <cfRule type="expression" dxfId="650" priority="1">
      <formula>IF($L1473="I",TRUE,FALSE)</formula>
    </cfRule>
  </conditionalFormatting>
  <pageMargins left="0.23622047244094491" right="0.23622047244094491" top="0.74803149606299213" bottom="0.74803149606299213" header="0.31496062992125984" footer="0.31496062992125984"/>
  <pageSetup paperSize="9" scale="85" fitToHeight="0" orientation="landscape" r:id="rId1"/>
  <headerFooter>
    <oddFooter>&amp;L&amp;"Calibri,Regular"&amp;10    &amp;D&amp;C&amp;"Calibri,Regular"&amp;10&amp;F&amp;R&amp;"Calibri,Regular"&amp;10Pagina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filterMode="1">
    <pageSetUpPr fitToPage="1"/>
  </sheetPr>
  <dimension ref="A1:L1515"/>
  <sheetViews>
    <sheetView showOutlineSymbols="0" showWhiteSpace="0" view="pageBreakPreview" topLeftCell="A31" zoomScaleNormal="100" zoomScaleSheetLayoutView="100" workbookViewId="0">
      <selection activeCell="F101" sqref="F101"/>
    </sheetView>
  </sheetViews>
  <sheetFormatPr defaultRowHeight="14.25" x14ac:dyDescent="0.2"/>
  <cols>
    <col min="1" max="1" width="10.625" customWidth="1"/>
    <col min="2" max="2" width="9.125" customWidth="1"/>
    <col min="3" max="3" width="42" customWidth="1"/>
    <col min="4" max="4" width="5.25" customWidth="1"/>
    <col min="5" max="5" width="7.25" bestFit="1" customWidth="1"/>
    <col min="6" max="6" width="52.75" bestFit="1" customWidth="1"/>
  </cols>
  <sheetData>
    <row r="1" spans="1:11" s="6" customFormat="1" ht="12.75" x14ac:dyDescent="0.2">
      <c r="B1" s="8"/>
      <c r="C1" s="9"/>
      <c r="D1" s="9"/>
      <c r="E1" s="155"/>
      <c r="F1" s="9"/>
      <c r="G1" s="3"/>
      <c r="H1" s="7"/>
      <c r="I1" s="7"/>
      <c r="J1" s="3"/>
      <c r="K1" s="4"/>
    </row>
    <row r="2" spans="1:11" s="6" customFormat="1" ht="12.75" x14ac:dyDescent="0.2">
      <c r="A2" s="355"/>
      <c r="B2" s="9"/>
      <c r="C2" s="9"/>
      <c r="D2" s="9"/>
      <c r="E2" s="9"/>
      <c r="F2" s="9"/>
      <c r="G2" s="3"/>
      <c r="H2" s="7"/>
      <c r="I2" s="7"/>
      <c r="J2" s="3"/>
      <c r="K2" s="4"/>
    </row>
    <row r="3" spans="1:11" s="6" customFormat="1" ht="15.75" x14ac:dyDescent="0.2">
      <c r="A3" s="355"/>
      <c r="B3" s="367" t="s">
        <v>57</v>
      </c>
      <c r="C3" s="367"/>
      <c r="D3" s="367"/>
      <c r="E3" s="367"/>
      <c r="F3" s="367"/>
      <c r="G3" s="3"/>
      <c r="H3" s="7"/>
      <c r="I3" s="7"/>
      <c r="J3" s="3"/>
      <c r="K3" s="4"/>
    </row>
    <row r="4" spans="1:11" s="6" customFormat="1" ht="15.75" x14ac:dyDescent="0.2">
      <c r="A4" s="355"/>
      <c r="B4" s="192"/>
      <c r="C4" s="163" t="str">
        <f>INFO!$B$2</f>
        <v>PREFEITURA MUNICIPAL DE TIETE</v>
      </c>
      <c r="D4" s="193"/>
      <c r="E4" s="193"/>
      <c r="F4" s="167" t="str">
        <f>INFO!$B$11</f>
        <v>REFORMA PARQUE ECOLÓGICO CORNÉLIO PIRES-ETAPA 01</v>
      </c>
      <c r="G4" s="3"/>
      <c r="H4" s="7"/>
      <c r="I4" s="7"/>
      <c r="J4" s="3"/>
      <c r="K4" s="4"/>
    </row>
    <row r="5" spans="1:11" s="6" customFormat="1" ht="12.75" x14ac:dyDescent="0.2">
      <c r="A5" s="355"/>
      <c r="B5" s="192"/>
      <c r="C5" s="251" t="str">
        <f>INFO!$B$7</f>
        <v>SECRETARIA DE DESENVOLVIMENTO REGIONAL</v>
      </c>
      <c r="D5" s="192"/>
      <c r="E5" s="192"/>
      <c r="F5" s="167" t="str">
        <f>INFO!$B$12</f>
        <v>ESTR. MUN. ABÍLIO BERTOLA, TIETÊ - SP, 18530-000</v>
      </c>
      <c r="G5" s="3"/>
      <c r="H5" s="7"/>
      <c r="I5" s="7"/>
      <c r="J5" s="3"/>
      <c r="K5" s="4"/>
    </row>
    <row r="6" spans="1:11" s="198" customFormat="1" ht="5.25" x14ac:dyDescent="0.2">
      <c r="A6" s="355"/>
      <c r="B6" s="194"/>
      <c r="C6" s="194"/>
      <c r="D6" s="194"/>
      <c r="E6" s="194"/>
      <c r="F6" s="194"/>
      <c r="G6" s="195"/>
      <c r="H6" s="196"/>
      <c r="I6" s="196"/>
      <c r="J6" s="195"/>
      <c r="K6" s="197"/>
    </row>
    <row r="7" spans="1:11" s="198" customFormat="1" ht="5.25" x14ac:dyDescent="0.2">
      <c r="A7" s="365" t="s">
        <v>211</v>
      </c>
      <c r="B7" s="194"/>
      <c r="C7" s="194"/>
      <c r="D7" s="194"/>
      <c r="E7" s="194"/>
      <c r="F7" s="194"/>
      <c r="G7" s="195"/>
      <c r="H7" s="196"/>
      <c r="I7" s="196"/>
      <c r="J7" s="195"/>
      <c r="K7" s="197"/>
    </row>
    <row r="8" spans="1:11" s="198" customFormat="1" ht="5.25" x14ac:dyDescent="0.2">
      <c r="A8" s="365"/>
      <c r="B8" s="194"/>
      <c r="C8" s="194"/>
      <c r="D8" s="194"/>
      <c r="E8" s="194"/>
      <c r="F8" s="194"/>
      <c r="G8" s="195"/>
      <c r="H8" s="196"/>
      <c r="I8" s="196"/>
      <c r="J8" s="195"/>
      <c r="K8" s="197"/>
    </row>
    <row r="9" spans="1:11" s="198" customFormat="1" ht="5.25" x14ac:dyDescent="0.2">
      <c r="A9" s="365"/>
      <c r="B9" s="194"/>
      <c r="C9" s="194"/>
      <c r="D9" s="194"/>
      <c r="E9" s="194"/>
      <c r="F9" s="194"/>
      <c r="G9" s="195"/>
      <c r="H9" s="196"/>
      <c r="I9" s="196"/>
      <c r="J9" s="195"/>
      <c r="K9" s="197"/>
    </row>
    <row r="10" spans="1:11" s="198" customFormat="1" ht="5.25" x14ac:dyDescent="0.2">
      <c r="A10" s="365"/>
      <c r="B10" s="194"/>
      <c r="C10" s="194"/>
      <c r="D10" s="194"/>
      <c r="E10" s="194"/>
      <c r="F10" s="194"/>
      <c r="G10" s="195"/>
      <c r="H10" s="196"/>
      <c r="I10" s="196"/>
      <c r="J10" s="195"/>
      <c r="K10" s="197"/>
    </row>
    <row r="11" spans="1:11" s="198" customFormat="1" ht="5.25" x14ac:dyDescent="0.2">
      <c r="A11" s="365"/>
      <c r="B11" s="194"/>
      <c r="C11" s="194"/>
      <c r="D11" s="194"/>
      <c r="E11" s="194"/>
      <c r="F11" s="194"/>
      <c r="G11" s="195"/>
      <c r="H11" s="196"/>
      <c r="I11" s="196"/>
      <c r="J11" s="195"/>
      <c r="K11" s="197"/>
    </row>
    <row r="12" spans="1:11" x14ac:dyDescent="0.2">
      <c r="A12" s="86" t="s">
        <v>212</v>
      </c>
      <c r="B12" s="199" t="s">
        <v>4</v>
      </c>
      <c r="C12" s="199" t="s">
        <v>7</v>
      </c>
      <c r="D12" s="200" t="s">
        <v>2</v>
      </c>
      <c r="E12" s="199" t="s">
        <v>8</v>
      </c>
      <c r="F12" s="199"/>
      <c r="G12" s="174" t="s">
        <v>119</v>
      </c>
    </row>
    <row r="13" spans="1:11" x14ac:dyDescent="0.2">
      <c r="A13" s="172" t="str">
        <f>IF(B13&lt;&gt;"","F","")</f>
        <v>F</v>
      </c>
      <c r="B13" s="225" t="str">
        <f>IF(PLANILHA!B13=0,"",PLANILHA!B13)</f>
        <v xml:space="preserve"> 1 </v>
      </c>
      <c r="C13" s="225" t="str">
        <f>IF(PLANILHA!E13=0,"",PLANILHA!E13)</f>
        <v>SERVIÇOS PRELIMINARES</v>
      </c>
      <c r="D13" s="226" t="str">
        <f>IF(PLANILHA!F13=0,"",PLANILHA!F13)</f>
        <v/>
      </c>
      <c r="E13" s="227" t="str">
        <f>IF(PLANILHA!G13=0,"",PLANILHA!G13)</f>
        <v/>
      </c>
      <c r="F13" s="202"/>
      <c r="G13" s="174" t="str">
        <f>IF(E13="","T","I")</f>
        <v>T</v>
      </c>
    </row>
    <row r="14" spans="1:11" x14ac:dyDescent="0.2">
      <c r="A14" s="172" t="str">
        <f t="shared" ref="A14:A77" si="0">IF(B14&lt;&gt;"","F","")</f>
        <v>F</v>
      </c>
      <c r="B14" s="225" t="str">
        <f>IF(PLANILHA!B14=0,"",PLANILHA!B14)</f>
        <v xml:space="preserve"> 1.1 </v>
      </c>
      <c r="C14" s="225" t="str">
        <f>IF(PLANILHA!E14=0,"",PLANILHA!E14)</f>
        <v>IDENTIFICAÇÃO DE OBRA</v>
      </c>
      <c r="D14" s="226" t="str">
        <f>IF(PLANILHA!F14=0,"",PLANILHA!F14)</f>
        <v/>
      </c>
      <c r="E14" s="227" t="str">
        <f>IF(PLANILHA!G14=0,"",PLANILHA!G14)</f>
        <v/>
      </c>
      <c r="F14" s="202"/>
      <c r="G14" s="174" t="str">
        <f t="shared" ref="G14:G77" si="1">IF(E14="","T","I")</f>
        <v>T</v>
      </c>
    </row>
    <row r="15" spans="1:11" ht="25.5" x14ac:dyDescent="0.2">
      <c r="A15" s="172" t="str">
        <f t="shared" si="0"/>
        <v>F</v>
      </c>
      <c r="B15" s="225" t="str">
        <f>IF(PLANILHA!B15=0,"",PLANILHA!B15)</f>
        <v xml:space="preserve"> 1.1.1 </v>
      </c>
      <c r="C15" s="225" t="str">
        <f>IF(PLANILHA!E15=0,"",PLANILHA!E15)</f>
        <v>Placa de identificação para obra</v>
      </c>
      <c r="D15" s="226" t="str">
        <f>IF(PLANILHA!F15=0,"",PLANILHA!F15)</f>
        <v>m²</v>
      </c>
      <c r="E15" s="227">
        <f>IF(PLANILHA!G15=0,"",PLANILHA!G15)</f>
        <v>3</v>
      </c>
      <c r="F15" s="202" t="s">
        <v>1155</v>
      </c>
      <c r="G15" s="174" t="str">
        <f t="shared" si="1"/>
        <v>I</v>
      </c>
    </row>
    <row r="16" spans="1:11" x14ac:dyDescent="0.2">
      <c r="A16" s="172" t="str">
        <f t="shared" si="0"/>
        <v>F</v>
      </c>
      <c r="B16" s="225" t="str">
        <f>IF(PLANILHA!B16=0,"",PLANILHA!B16)</f>
        <v xml:space="preserve"> 1.2 </v>
      </c>
      <c r="C16" s="225" t="str">
        <f>IF(PLANILHA!E16=0,"",PLANILHA!E16)</f>
        <v>CANTEIRO DE OBRA</v>
      </c>
      <c r="D16" s="226" t="str">
        <f>IF(PLANILHA!F16=0,"",PLANILHA!F16)</f>
        <v/>
      </c>
      <c r="E16" s="227" t="str">
        <f>IF(PLANILHA!G16=0,"",PLANILHA!G16)</f>
        <v/>
      </c>
      <c r="F16" s="202"/>
      <c r="G16" s="174" t="str">
        <f t="shared" si="1"/>
        <v>T</v>
      </c>
    </row>
    <row r="17" spans="1:7" ht="25.5" x14ac:dyDescent="0.2">
      <c r="A17" s="172" t="str">
        <f t="shared" si="0"/>
        <v>F</v>
      </c>
      <c r="B17" s="225" t="str">
        <f>IF(PLANILHA!B17=0,"",PLANILHA!B17)</f>
        <v xml:space="preserve"> 1.2.1 </v>
      </c>
      <c r="C17" s="225" t="str">
        <f>IF(PLANILHA!E17=0,"",PLANILHA!E17)</f>
        <v>Locação de container tipo depósito - área mínima de 13,80 m²</v>
      </c>
      <c r="D17" s="226" t="str">
        <f>IF(PLANILHA!F17=0,"",PLANILHA!F17)</f>
        <v>UNMES</v>
      </c>
      <c r="E17" s="227">
        <f>IF(PLANILHA!G17=0,"",PLANILHA!G17)</f>
        <v>6</v>
      </c>
      <c r="F17" s="202" t="s">
        <v>1156</v>
      </c>
      <c r="G17" s="174" t="str">
        <f t="shared" si="1"/>
        <v>I</v>
      </c>
    </row>
    <row r="18" spans="1:7" x14ac:dyDescent="0.2">
      <c r="A18" s="172" t="str">
        <f t="shared" si="0"/>
        <v>F</v>
      </c>
      <c r="B18" s="225" t="str">
        <f>IF(PLANILHA!B18=0,"",PLANILHA!B18)</f>
        <v xml:space="preserve"> 1.3 </v>
      </c>
      <c r="C18" s="225" t="str">
        <f>IF(PLANILHA!E18=0,"",PLANILHA!E18)</f>
        <v>PROJETOS EXECUTIVOS</v>
      </c>
      <c r="D18" s="226" t="str">
        <f>IF(PLANILHA!F18=0,"",PLANILHA!F18)</f>
        <v/>
      </c>
      <c r="E18" s="227" t="str">
        <f>IF(PLANILHA!G18=0,"",PLANILHA!G18)</f>
        <v/>
      </c>
      <c r="F18" s="202"/>
      <c r="G18" s="174" t="str">
        <f t="shared" si="1"/>
        <v>T</v>
      </c>
    </row>
    <row r="19" spans="1:7" ht="25.5" x14ac:dyDescent="0.2">
      <c r="A19" s="172" t="str">
        <f t="shared" si="0"/>
        <v>F</v>
      </c>
      <c r="B19" s="225" t="str">
        <f>IF(PLANILHA!B19=0,"",PLANILHA!B19)</f>
        <v xml:space="preserve"> 1.3.1 </v>
      </c>
      <c r="C19" s="225" t="str">
        <f>IF(PLANILHA!E19=0,"",PLANILHA!E19)</f>
        <v>Projeto executivo de arquitetura em formato A1</v>
      </c>
      <c r="D19" s="226" t="str">
        <f>IF(PLANILHA!F19=0,"",PLANILHA!F19)</f>
        <v>UN</v>
      </c>
      <c r="E19" s="227">
        <f>IF(PLANILHA!G19=0,"",PLANILHA!G19)</f>
        <v>3</v>
      </c>
      <c r="F19" s="202" t="s">
        <v>1157</v>
      </c>
      <c r="G19" s="174" t="str">
        <f t="shared" si="1"/>
        <v>I</v>
      </c>
    </row>
    <row r="20" spans="1:7" ht="25.5" x14ac:dyDescent="0.2">
      <c r="A20" s="172" t="str">
        <f t="shared" si="0"/>
        <v>F</v>
      </c>
      <c r="B20" s="225" t="str">
        <f>IF(PLANILHA!B20=0,"",PLANILHA!B20)</f>
        <v xml:space="preserve"> 1.3.2 </v>
      </c>
      <c r="C20" s="225" t="str">
        <f>IF(PLANILHA!E20=0,"",PLANILHA!E20)</f>
        <v>Projeto executivo de estrutura em formato A1</v>
      </c>
      <c r="D20" s="226" t="str">
        <f>IF(PLANILHA!F20=0,"",PLANILHA!F20)</f>
        <v>UN</v>
      </c>
      <c r="E20" s="227">
        <f>IF(PLANILHA!G20=0,"",PLANILHA!G20)</f>
        <v>4</v>
      </c>
      <c r="F20" s="202" t="s">
        <v>1158</v>
      </c>
      <c r="G20" s="174" t="str">
        <f t="shared" si="1"/>
        <v>I</v>
      </c>
    </row>
    <row r="21" spans="1:7" ht="25.5" x14ac:dyDescent="0.2">
      <c r="A21" s="172" t="str">
        <f t="shared" si="0"/>
        <v>F</v>
      </c>
      <c r="B21" s="225" t="str">
        <f>IF(PLANILHA!B21=0,"",PLANILHA!B21)</f>
        <v xml:space="preserve"> 1.3.3 </v>
      </c>
      <c r="C21" s="225" t="str">
        <f>IF(PLANILHA!E21=0,"",PLANILHA!E21)</f>
        <v>Projeto executivo de instalações elétricas em formato A1</v>
      </c>
      <c r="D21" s="226" t="str">
        <f>IF(PLANILHA!F21=0,"",PLANILHA!F21)</f>
        <v>UN</v>
      </c>
      <c r="E21" s="227">
        <f>IF(PLANILHA!G21=0,"",PLANILHA!G21)</f>
        <v>3</v>
      </c>
      <c r="F21" s="202" t="s">
        <v>1159</v>
      </c>
      <c r="G21" s="174" t="str">
        <f t="shared" si="1"/>
        <v>I</v>
      </c>
    </row>
    <row r="22" spans="1:7" ht="25.5" x14ac:dyDescent="0.2">
      <c r="A22" s="172" t="str">
        <f t="shared" si="0"/>
        <v>F</v>
      </c>
      <c r="B22" s="225" t="str">
        <f>IF(PLANILHA!B22=0,"",PLANILHA!B22)</f>
        <v xml:space="preserve"> 1.3.4 </v>
      </c>
      <c r="C22" s="225" t="str">
        <f>IF(PLANILHA!E22=0,"",PLANILHA!E22)</f>
        <v>Projeto executivo de instalações hidráulicas em formato A1</v>
      </c>
      <c r="D22" s="226" t="str">
        <f>IF(PLANILHA!F22=0,"",PLANILHA!F22)</f>
        <v>UN</v>
      </c>
      <c r="E22" s="227">
        <f>IF(PLANILHA!G22=0,"",PLANILHA!G22)</f>
        <v>3</v>
      </c>
      <c r="F22" s="202" t="s">
        <v>1160</v>
      </c>
      <c r="G22" s="174" t="str">
        <f t="shared" si="1"/>
        <v>I</v>
      </c>
    </row>
    <row r="23" spans="1:7" x14ac:dyDescent="0.2">
      <c r="A23" s="172" t="str">
        <f t="shared" si="0"/>
        <v>F</v>
      </c>
      <c r="B23" s="225" t="str">
        <f>IF(PLANILHA!B23=0,"",PLANILHA!B23)</f>
        <v xml:space="preserve"> 1.4 </v>
      </c>
      <c r="C23" s="225" t="str">
        <f>IF(PLANILHA!E23=0,"",PLANILHA!E23)</f>
        <v>SONDAGEM</v>
      </c>
      <c r="D23" s="226" t="str">
        <f>IF(PLANILHA!F23=0,"",PLANILHA!F23)</f>
        <v/>
      </c>
      <c r="E23" s="227" t="str">
        <f>IF(PLANILHA!G23=0,"",PLANILHA!G23)</f>
        <v/>
      </c>
      <c r="F23" s="202"/>
      <c r="G23" s="174" t="str">
        <f t="shared" si="1"/>
        <v>T</v>
      </c>
    </row>
    <row r="24" spans="1:7" ht="25.5" x14ac:dyDescent="0.2">
      <c r="A24" s="172" t="str">
        <f t="shared" si="0"/>
        <v>F</v>
      </c>
      <c r="B24" s="225" t="str">
        <f>IF(PLANILHA!B24=0,"",PLANILHA!B24)</f>
        <v xml:space="preserve"> 1.4.1 </v>
      </c>
      <c r="C24" s="225" t="str">
        <f>IF(PLANILHA!E24=0,"",PLANILHA!E24)</f>
        <v>Sondagem do terreno à percussão (mínimo de 30 m)</v>
      </c>
      <c r="D24" s="226" t="str">
        <f>IF(PLANILHA!F24=0,"",PLANILHA!F24)</f>
        <v>M</v>
      </c>
      <c r="E24" s="227">
        <f>IF(PLANILHA!G24=0,"",PLANILHA!G24)</f>
        <v>70</v>
      </c>
      <c r="F24" s="202" t="s">
        <v>1161</v>
      </c>
      <c r="G24" s="174" t="str">
        <f t="shared" si="1"/>
        <v>I</v>
      </c>
    </row>
    <row r="25" spans="1:7" ht="25.5" x14ac:dyDescent="0.2">
      <c r="A25" s="172" t="str">
        <f t="shared" si="0"/>
        <v>F</v>
      </c>
      <c r="B25" s="225" t="str">
        <f>IF(PLANILHA!B25=0,"",PLANILHA!B25)</f>
        <v xml:space="preserve"> 1.4.2 </v>
      </c>
      <c r="C25" s="225" t="str">
        <f>IF(PLANILHA!E25=0,"",PLANILHA!E25)</f>
        <v>Taxa de mobilização e desmobilização de equipamentos para execução de sondagem</v>
      </c>
      <c r="D25" s="226" t="str">
        <f>IF(PLANILHA!F25=0,"",PLANILHA!F25)</f>
        <v>TX</v>
      </c>
      <c r="E25" s="227">
        <f>IF(PLANILHA!G25=0,"",PLANILHA!G25)</f>
        <v>1</v>
      </c>
      <c r="F25" s="202" t="s">
        <v>1162</v>
      </c>
      <c r="G25" s="174" t="str">
        <f t="shared" si="1"/>
        <v>I</v>
      </c>
    </row>
    <row r="26" spans="1:7" x14ac:dyDescent="0.2">
      <c r="A26" s="172" t="str">
        <f t="shared" si="0"/>
        <v>F</v>
      </c>
      <c r="B26" s="225" t="str">
        <f>IF(PLANILHA!B26=0,"",PLANILHA!B26)</f>
        <v xml:space="preserve"> 1.5 </v>
      </c>
      <c r="C26" s="225" t="str">
        <f>IF(PLANILHA!E26=0,"",PLANILHA!E26)</f>
        <v>EQUIPAMENTOS</v>
      </c>
      <c r="D26" s="226" t="str">
        <f>IF(PLANILHA!F26=0,"",PLANILHA!F26)</f>
        <v/>
      </c>
      <c r="E26" s="227" t="str">
        <f>IF(PLANILHA!G26=0,"",PLANILHA!G26)</f>
        <v/>
      </c>
      <c r="F26" s="202"/>
      <c r="G26" s="174" t="str">
        <f t="shared" si="1"/>
        <v>T</v>
      </c>
    </row>
    <row r="27" spans="1:7" ht="38.25" x14ac:dyDescent="0.2">
      <c r="A27" s="172" t="str">
        <f t="shared" si="0"/>
        <v>F</v>
      </c>
      <c r="B27" s="225" t="str">
        <f>IF(PLANILHA!B27=0,"",PLANILHA!B27)</f>
        <v xml:space="preserve"> 1.5.1 </v>
      </c>
      <c r="C27" s="225" t="str">
        <f>IF(PLANILHA!E27=0,"",PLANILHA!E27)</f>
        <v>Taxa de mobilização e desmobilização de equipamentos para execução de estaca pré-moldada</v>
      </c>
      <c r="D27" s="226" t="str">
        <f>IF(PLANILHA!F27=0,"",PLANILHA!F27)</f>
        <v>TX</v>
      </c>
      <c r="E27" s="227">
        <f>IF(PLANILHA!G27=0,"",PLANILHA!G27)</f>
        <v>1</v>
      </c>
      <c r="F27" s="202" t="s">
        <v>1163</v>
      </c>
      <c r="G27" s="174" t="str">
        <f t="shared" si="1"/>
        <v>I</v>
      </c>
    </row>
    <row r="28" spans="1:7" x14ac:dyDescent="0.2">
      <c r="A28" s="172" t="str">
        <f t="shared" si="0"/>
        <v>F</v>
      </c>
      <c r="B28" s="225" t="str">
        <f>IF(PLANILHA!B28=0,"",PLANILHA!B28)</f>
        <v xml:space="preserve"> 2 </v>
      </c>
      <c r="C28" s="225" t="str">
        <f>IF(PLANILHA!E28=0,"",PLANILHA!E28)</f>
        <v>DEMOLIÇÕES E RETIRADAS</v>
      </c>
      <c r="D28" s="226" t="str">
        <f>IF(PLANILHA!F28=0,"",PLANILHA!F28)</f>
        <v/>
      </c>
      <c r="E28" s="227" t="str">
        <f>IF(PLANILHA!G28=0,"",PLANILHA!G28)</f>
        <v/>
      </c>
      <c r="F28" s="202"/>
      <c r="G28" s="174" t="str">
        <f t="shared" si="1"/>
        <v>T</v>
      </c>
    </row>
    <row r="29" spans="1:7" ht="51" x14ac:dyDescent="0.2">
      <c r="A29" s="172" t="str">
        <f t="shared" si="0"/>
        <v>F</v>
      </c>
      <c r="B29" s="225" t="str">
        <f>IF(PLANILHA!B29=0,"",PLANILHA!B29)</f>
        <v xml:space="preserve"> 2.1 </v>
      </c>
      <c r="C29" s="225" t="str">
        <f>IF(PLANILHA!E29=0,"",PLANILHA!E29)</f>
        <v>Limpeza mecanizada do terreno, inclusive troncos até 15 cm de diâmetro, com caminhão à disposição dentro e fora da obra, com transporte no raio de até 1 km</v>
      </c>
      <c r="D29" s="226" t="str">
        <f>IF(PLANILHA!F29=0,"",PLANILHA!F29)</f>
        <v>m²</v>
      </c>
      <c r="E29" s="227">
        <f>IF(PLANILHA!G29=0,"",PLANILHA!G29)</f>
        <v>163.54</v>
      </c>
      <c r="F29" s="202" t="s">
        <v>1164</v>
      </c>
      <c r="G29" s="174" t="str">
        <f t="shared" si="1"/>
        <v>I</v>
      </c>
    </row>
    <row r="30" spans="1:7" ht="51" x14ac:dyDescent="0.2">
      <c r="A30" s="172" t="str">
        <f t="shared" si="0"/>
        <v>F</v>
      </c>
      <c r="B30" s="225" t="str">
        <f>IF(PLANILHA!B30=0,"",PLANILHA!B30)</f>
        <v xml:space="preserve"> 2.2 </v>
      </c>
      <c r="C30" s="225" t="str">
        <f>IF(PLANILHA!E30=0,"",PLANILHA!E30)</f>
        <v>Demolição mecanizada de concreto simples, inclusive fragmentação e acomodação do material</v>
      </c>
      <c r="D30" s="226" t="str">
        <f>IF(PLANILHA!F30=0,"",PLANILHA!F30)</f>
        <v>m³</v>
      </c>
      <c r="E30" s="227">
        <f>IF(PLANILHA!G30=0,"",PLANILHA!G30)</f>
        <v>22.26</v>
      </c>
      <c r="F30" s="202" t="s">
        <v>1165</v>
      </c>
      <c r="G30" s="174" t="str">
        <f t="shared" si="1"/>
        <v>I</v>
      </c>
    </row>
    <row r="31" spans="1:7" ht="38.25" x14ac:dyDescent="0.2">
      <c r="A31" s="172" t="str">
        <f t="shared" si="0"/>
        <v>F</v>
      </c>
      <c r="B31" s="225" t="str">
        <f>IF(PLANILHA!B31=0,"",PLANILHA!B31)</f>
        <v xml:space="preserve"> 2.3 </v>
      </c>
      <c r="C31" s="225" t="str">
        <f>IF(PLANILHA!E31=0,"",PLANILHA!E31)</f>
        <v>Demolição manual de alvenaria de elevação ou elemento vazado, incluindo revestimento</v>
      </c>
      <c r="D31" s="226" t="str">
        <f>IF(PLANILHA!F31=0,"",PLANILHA!F31)</f>
        <v>m³</v>
      </c>
      <c r="E31" s="227">
        <f>IF(PLANILHA!G31=0,"",PLANILHA!G31)</f>
        <v>12.7</v>
      </c>
      <c r="F31" s="202" t="s">
        <v>1166</v>
      </c>
      <c r="G31" s="174" t="str">
        <f t="shared" si="1"/>
        <v>I</v>
      </c>
    </row>
    <row r="32" spans="1:7" ht="63.75" x14ac:dyDescent="0.2">
      <c r="A32" s="172" t="str">
        <f t="shared" si="0"/>
        <v>F</v>
      </c>
      <c r="B32" s="225" t="str">
        <f>IF(PLANILHA!B32=0,"",PLANILHA!B32)</f>
        <v xml:space="preserve"> 2.4 </v>
      </c>
      <c r="C32" s="225" t="str">
        <f>IF(PLANILHA!E32=0,"",PLANILHA!E32)</f>
        <v>Demolição manual de revestimento cerâmico, incluindo a base</v>
      </c>
      <c r="D32" s="226" t="str">
        <f>IF(PLANILHA!F32=0,"",PLANILHA!F32)</f>
        <v>m²</v>
      </c>
      <c r="E32" s="227">
        <f>IF(PLANILHA!G32=0,"",PLANILHA!G32)</f>
        <v>88.73</v>
      </c>
      <c r="F32" s="202" t="s">
        <v>1167</v>
      </c>
      <c r="G32" s="174" t="str">
        <f t="shared" si="1"/>
        <v>I</v>
      </c>
    </row>
    <row r="33" spans="1:7" ht="102" x14ac:dyDescent="0.2">
      <c r="A33" s="172" t="str">
        <f t="shared" si="0"/>
        <v>F</v>
      </c>
      <c r="B33" s="225" t="str">
        <f>IF(PLANILHA!B33=0,"",PLANILHA!B33)</f>
        <v xml:space="preserve"> 2.5 </v>
      </c>
      <c r="C33" s="225" t="str">
        <f>IF(PLANILHA!E33=0,"",PLANILHA!E33)</f>
        <v>Retirada de estrutura em madeira pontaletada - telhas perfil qualquer</v>
      </c>
      <c r="D33" s="226" t="str">
        <f>IF(PLANILHA!F33=0,"",PLANILHA!F33)</f>
        <v>m²</v>
      </c>
      <c r="E33" s="227">
        <f>IF(PLANILHA!G33=0,"",PLANILHA!G33)</f>
        <v>53.15</v>
      </c>
      <c r="F33" s="202" t="s">
        <v>1168</v>
      </c>
      <c r="G33" s="174" t="str">
        <f t="shared" si="1"/>
        <v>I</v>
      </c>
    </row>
    <row r="34" spans="1:7" ht="76.5" x14ac:dyDescent="0.2">
      <c r="A34" s="172" t="str">
        <f t="shared" si="0"/>
        <v>F</v>
      </c>
      <c r="B34" s="225" t="str">
        <f>IF(PLANILHA!B34=0,"",PLANILHA!B34)</f>
        <v xml:space="preserve"> 2.6 </v>
      </c>
      <c r="C34" s="225" t="str">
        <f>IF(PLANILHA!E34=0,"",PLANILHA!E34)</f>
        <v>Retirada de estrutura em madeira pontaletada - telhas de barro</v>
      </c>
      <c r="D34" s="226" t="str">
        <f>IF(PLANILHA!F34=0,"",PLANILHA!F34)</f>
        <v>m²</v>
      </c>
      <c r="E34" s="227">
        <f>IF(PLANILHA!G34=0,"",PLANILHA!G34)</f>
        <v>534.03</v>
      </c>
      <c r="F34" s="202" t="s">
        <v>1169</v>
      </c>
      <c r="G34" s="174" t="str">
        <f t="shared" si="1"/>
        <v>I</v>
      </c>
    </row>
    <row r="35" spans="1:7" ht="127.5" x14ac:dyDescent="0.2">
      <c r="A35" s="172" t="str">
        <f t="shared" si="0"/>
        <v>F</v>
      </c>
      <c r="B35" s="225" t="str">
        <f>IF(PLANILHA!B35=0,"",PLANILHA!B35)</f>
        <v xml:space="preserve"> 2.7 </v>
      </c>
      <c r="C35" s="225" t="str">
        <f>IF(PLANILHA!E35=0,"",PLANILHA!E35)</f>
        <v>Retirada de telhamento em barro</v>
      </c>
      <c r="D35" s="226" t="str">
        <f>IF(PLANILHA!F35=0,"",PLANILHA!F35)</f>
        <v>m²</v>
      </c>
      <c r="E35" s="227">
        <f>IF(PLANILHA!G35=0,"",PLANILHA!G35)</f>
        <v>780.05</v>
      </c>
      <c r="F35" s="202" t="s">
        <v>1170</v>
      </c>
      <c r="G35" s="174" t="str">
        <f t="shared" si="1"/>
        <v>I</v>
      </c>
    </row>
    <row r="36" spans="1:7" ht="38.25" x14ac:dyDescent="0.2">
      <c r="A36" s="172" t="str">
        <f t="shared" si="0"/>
        <v>F</v>
      </c>
      <c r="B36" s="225" t="str">
        <f>IF(PLANILHA!B36=0,"",PLANILHA!B36)</f>
        <v xml:space="preserve"> 2.8 </v>
      </c>
      <c r="C36" s="225" t="str">
        <f>IF(PLANILHA!E36=0,"",PLANILHA!E36)</f>
        <v>Retirada de telhamento perfil e material qualquer, exceto barro</v>
      </c>
      <c r="D36" s="226" t="str">
        <f>IF(PLANILHA!F36=0,"",PLANILHA!F36)</f>
        <v>m²</v>
      </c>
      <c r="E36" s="227">
        <f>IF(PLANILHA!G36=0,"",PLANILHA!G36)</f>
        <v>23.13</v>
      </c>
      <c r="F36" s="202" t="s">
        <v>1171</v>
      </c>
      <c r="G36" s="174" t="str">
        <f t="shared" si="1"/>
        <v>I</v>
      </c>
    </row>
    <row r="37" spans="1:7" ht="38.25" x14ac:dyDescent="0.2">
      <c r="A37" s="172" t="str">
        <f t="shared" si="0"/>
        <v>F</v>
      </c>
      <c r="B37" s="225" t="str">
        <f>IF(PLANILHA!B37=0,"",PLANILHA!B37)</f>
        <v xml:space="preserve"> 2.9 </v>
      </c>
      <c r="C37" s="225" t="str">
        <f>IF(PLANILHA!E37=0,"",PLANILHA!E37)</f>
        <v>Remoção de pintura em massa com lixamento</v>
      </c>
      <c r="D37" s="226" t="str">
        <f>IF(PLANILHA!F37=0,"",PLANILHA!F37)</f>
        <v>m²</v>
      </c>
      <c r="E37" s="227">
        <f>IF(PLANILHA!G37=0,"",PLANILHA!G37)</f>
        <v>208.11</v>
      </c>
      <c r="F37" s="202" t="s">
        <v>1172</v>
      </c>
      <c r="G37" s="174" t="str">
        <f t="shared" si="1"/>
        <v>I</v>
      </c>
    </row>
    <row r="38" spans="1:7" ht="89.25" x14ac:dyDescent="0.2">
      <c r="A38" s="172" t="str">
        <f t="shared" si="0"/>
        <v>F</v>
      </c>
      <c r="B38" s="225" t="str">
        <f>IF(PLANILHA!B38=0,"",PLANILHA!B38)</f>
        <v xml:space="preserve"> 2.10 </v>
      </c>
      <c r="C38" s="225" t="str">
        <f>IF(PLANILHA!E38=0,"",PLANILHA!E38)</f>
        <v>Retirada de aparelho sanitário incluindo acessórios</v>
      </c>
      <c r="D38" s="226" t="str">
        <f>IF(PLANILHA!F38=0,"",PLANILHA!F38)</f>
        <v>UN</v>
      </c>
      <c r="E38" s="227">
        <f>IF(PLANILHA!G38=0,"",PLANILHA!G38)</f>
        <v>12</v>
      </c>
      <c r="F38" s="202" t="s">
        <v>1173</v>
      </c>
      <c r="G38" s="174" t="str">
        <f t="shared" si="1"/>
        <v>I</v>
      </c>
    </row>
    <row r="39" spans="1:7" ht="51" x14ac:dyDescent="0.2">
      <c r="A39" s="172" t="str">
        <f t="shared" si="0"/>
        <v>F</v>
      </c>
      <c r="B39" s="225" t="str">
        <f>IF(PLANILHA!B39=0,"",PLANILHA!B39)</f>
        <v xml:space="preserve"> 2.11 </v>
      </c>
      <c r="C39" s="225" t="str">
        <f>IF(PLANILHA!E39=0,"",PLANILHA!E39)</f>
        <v>Retirada de sifão ou metais sanitários diversos</v>
      </c>
      <c r="D39" s="226" t="str">
        <f>IF(PLANILHA!F39=0,"",PLANILHA!F39)</f>
        <v>UN</v>
      </c>
      <c r="E39" s="227">
        <f>IF(PLANILHA!G39=0,"",PLANILHA!G39)</f>
        <v>12</v>
      </c>
      <c r="F39" s="202" t="s">
        <v>1174</v>
      </c>
      <c r="G39" s="174" t="str">
        <f t="shared" si="1"/>
        <v>I</v>
      </c>
    </row>
    <row r="40" spans="1:7" ht="38.25" x14ac:dyDescent="0.2">
      <c r="A40" s="172" t="str">
        <f t="shared" si="0"/>
        <v>F</v>
      </c>
      <c r="B40" s="225" t="str">
        <f>IF(PLANILHA!B40=0,"",PLANILHA!B40)</f>
        <v xml:space="preserve"> 2.12 </v>
      </c>
      <c r="C40" s="225" t="str">
        <f>IF(PLANILHA!E40=0,"",PLANILHA!E40)</f>
        <v>Retirada de folha de esquadria em madeira</v>
      </c>
      <c r="D40" s="226" t="str">
        <f>IF(PLANILHA!F40=0,"",PLANILHA!F40)</f>
        <v>UN</v>
      </c>
      <c r="E40" s="227">
        <f>IF(PLANILHA!G40=0,"",PLANILHA!G40)</f>
        <v>5</v>
      </c>
      <c r="F40" s="202" t="s">
        <v>1175</v>
      </c>
      <c r="G40" s="174" t="str">
        <f t="shared" si="1"/>
        <v>I</v>
      </c>
    </row>
    <row r="41" spans="1:7" ht="38.25" x14ac:dyDescent="0.2">
      <c r="A41" s="172" t="str">
        <f t="shared" si="0"/>
        <v>F</v>
      </c>
      <c r="B41" s="225" t="str">
        <f>IF(PLANILHA!B41=0,"",PLANILHA!B41)</f>
        <v xml:space="preserve"> 2.13 </v>
      </c>
      <c r="C41" s="225" t="str">
        <f>IF(PLANILHA!E41=0,"",PLANILHA!E41)</f>
        <v>Retirada de batente com guarnição e peças lineares em madeira, chumbados</v>
      </c>
      <c r="D41" s="226" t="str">
        <f>IF(PLANILHA!F41=0,"",PLANILHA!F41)</f>
        <v>M</v>
      </c>
      <c r="E41" s="227">
        <f>IF(PLANILHA!G41=0,"",PLANILHA!G41)</f>
        <v>25.5</v>
      </c>
      <c r="F41" s="202" t="s">
        <v>1176</v>
      </c>
      <c r="G41" s="174" t="str">
        <f t="shared" si="1"/>
        <v>I</v>
      </c>
    </row>
    <row r="42" spans="1:7" ht="38.25" x14ac:dyDescent="0.2">
      <c r="A42" s="172" t="str">
        <f t="shared" si="0"/>
        <v>F</v>
      </c>
      <c r="B42" s="225" t="str">
        <f>IF(PLANILHA!B42=0,"",PLANILHA!B42)</f>
        <v xml:space="preserve"> 2.14 </v>
      </c>
      <c r="C42" s="225" t="str">
        <f>IF(PLANILHA!E42=0,"",PLANILHA!E42)</f>
        <v>Retirada de bancada incluindo pertences</v>
      </c>
      <c r="D42" s="226" t="str">
        <f>IF(PLANILHA!F42=0,"",PLANILHA!F42)</f>
        <v>m²</v>
      </c>
      <c r="E42" s="227">
        <f>IF(PLANILHA!G42=0,"",PLANILHA!G42)</f>
        <v>2.71</v>
      </c>
      <c r="F42" s="202" t="s">
        <v>1177</v>
      </c>
      <c r="G42" s="174" t="str">
        <f t="shared" si="1"/>
        <v>I</v>
      </c>
    </row>
    <row r="43" spans="1:7" ht="63.75" x14ac:dyDescent="0.2">
      <c r="A43" s="172" t="str">
        <f t="shared" si="0"/>
        <v>F</v>
      </c>
      <c r="B43" s="225" t="str">
        <f>IF(PLANILHA!B43=0,"",PLANILHA!B43)</f>
        <v xml:space="preserve"> 2.15 </v>
      </c>
      <c r="C43" s="225" t="str">
        <f>IF(PLANILHA!E43=0,"",PLANILHA!E43)</f>
        <v>Retirada de revestimento em pedra, granito ou mármore, em parede ou fachada</v>
      </c>
      <c r="D43" s="226" t="str">
        <f>IF(PLANILHA!F43=0,"",PLANILHA!F43)</f>
        <v>m²</v>
      </c>
      <c r="E43" s="227">
        <f>IF(PLANILHA!G43=0,"",PLANILHA!G43)</f>
        <v>6</v>
      </c>
      <c r="F43" s="202" t="s">
        <v>1178</v>
      </c>
      <c r="G43" s="174" t="str">
        <f t="shared" si="1"/>
        <v>I</v>
      </c>
    </row>
    <row r="44" spans="1:7" ht="51" x14ac:dyDescent="0.2">
      <c r="A44" s="172" t="str">
        <f t="shared" si="0"/>
        <v>F</v>
      </c>
      <c r="B44" s="225" t="str">
        <f>IF(PLANILHA!B44=0,"",PLANILHA!B44)</f>
        <v xml:space="preserve"> 2.16 </v>
      </c>
      <c r="C44" s="225" t="str">
        <f>IF(PLANILHA!E44=0,"",PLANILHA!E44)</f>
        <v>Retirada de peças lineares em madeira com seção até 60 cm²</v>
      </c>
      <c r="D44" s="226" t="str">
        <f>IF(PLANILHA!F44=0,"",PLANILHA!F44)</f>
        <v>M</v>
      </c>
      <c r="E44" s="227">
        <f>IF(PLANILHA!G44=0,"",PLANILHA!G44)</f>
        <v>10.4</v>
      </c>
      <c r="F44" s="202" t="s">
        <v>1179</v>
      </c>
      <c r="G44" s="174" t="str">
        <f t="shared" si="1"/>
        <v>I</v>
      </c>
    </row>
    <row r="45" spans="1:7" ht="38.25" x14ac:dyDescent="0.2">
      <c r="A45" s="172" t="str">
        <f t="shared" si="0"/>
        <v>F</v>
      </c>
      <c r="B45" s="225" t="str">
        <f>IF(PLANILHA!B45=0,"",PLANILHA!B45)</f>
        <v xml:space="preserve"> 2.17 </v>
      </c>
      <c r="C45" s="225" t="str">
        <f>IF(PLANILHA!E45=0,"",PLANILHA!E45)</f>
        <v>Retirada de revestimento em lambris de madeira</v>
      </c>
      <c r="D45" s="226" t="str">
        <f>IF(PLANILHA!F45=0,"",PLANILHA!F45)</f>
        <v>m²</v>
      </c>
      <c r="E45" s="227">
        <f>IF(PLANILHA!G45=0,"",PLANILHA!G45)</f>
        <v>65.36</v>
      </c>
      <c r="F45" s="202" t="s">
        <v>1180</v>
      </c>
      <c r="G45" s="174" t="str">
        <f t="shared" si="1"/>
        <v>I</v>
      </c>
    </row>
    <row r="46" spans="1:7" ht="38.25" x14ac:dyDescent="0.2">
      <c r="A46" s="172" t="str">
        <f t="shared" si="0"/>
        <v>F</v>
      </c>
      <c r="B46" s="225" t="str">
        <f>IF(PLANILHA!B46=0,"",PLANILHA!B46)</f>
        <v xml:space="preserve"> 2.18 </v>
      </c>
      <c r="C46" s="225" t="str">
        <f>IF(PLANILHA!E46=0,"",PLANILHA!E46)</f>
        <v>Retirada de forro qualquer em placas ou tiras apoiadas</v>
      </c>
      <c r="D46" s="226" t="str">
        <f>IF(PLANILHA!F46=0,"",PLANILHA!F46)</f>
        <v>m²</v>
      </c>
      <c r="E46" s="227">
        <f>IF(PLANILHA!G46=0,"",PLANILHA!G46)</f>
        <v>44.61</v>
      </c>
      <c r="F46" s="202" t="s">
        <v>1181</v>
      </c>
      <c r="G46" s="174" t="str">
        <f t="shared" si="1"/>
        <v>I</v>
      </c>
    </row>
    <row r="47" spans="1:7" ht="51" x14ac:dyDescent="0.2">
      <c r="A47" s="172" t="str">
        <f t="shared" si="0"/>
        <v>F</v>
      </c>
      <c r="B47" s="225" t="str">
        <f>IF(PLANILHA!B47=0,"",PLANILHA!B47)</f>
        <v xml:space="preserve"> 2.19 </v>
      </c>
      <c r="C47" s="225" t="str">
        <f>IF(PLANILHA!E47=0,"",PLANILHA!E47)</f>
        <v>Remoção de pintura em superfícies de madeira e/ou metálicas com lixamento</v>
      </c>
      <c r="D47" s="226" t="str">
        <f>IF(PLANILHA!F47=0,"",PLANILHA!F47)</f>
        <v>m²</v>
      </c>
      <c r="E47" s="227">
        <f>IF(PLANILHA!G47=0,"",PLANILHA!G47)</f>
        <v>65.66</v>
      </c>
      <c r="F47" s="202" t="s">
        <v>1182</v>
      </c>
      <c r="G47" s="174" t="str">
        <f t="shared" si="1"/>
        <v>I</v>
      </c>
    </row>
    <row r="48" spans="1:7" ht="38.25" x14ac:dyDescent="0.2">
      <c r="A48" s="172" t="str">
        <f t="shared" si="0"/>
        <v>F</v>
      </c>
      <c r="B48" s="225" t="str">
        <f>IF(PLANILHA!B48=0,"",PLANILHA!B48)</f>
        <v xml:space="preserve"> 2.20 </v>
      </c>
      <c r="C48" s="225" t="str">
        <f>IF(PLANILHA!E48=0,"",PLANILHA!E48)</f>
        <v>Retirada de entelamento metálico em geral</v>
      </c>
      <c r="D48" s="226" t="str">
        <f>IF(PLANILHA!F48=0,"",PLANILHA!F48)</f>
        <v>m²</v>
      </c>
      <c r="E48" s="227">
        <f>IF(PLANILHA!G48=0,"",PLANILHA!G48)</f>
        <v>10.5</v>
      </c>
      <c r="F48" s="202" t="s">
        <v>1183</v>
      </c>
      <c r="G48" s="174" t="str">
        <f t="shared" si="1"/>
        <v>I</v>
      </c>
    </row>
    <row r="49" spans="1:7" ht="293.25" x14ac:dyDescent="0.2">
      <c r="A49" s="172" t="str">
        <f t="shared" si="0"/>
        <v>F</v>
      </c>
      <c r="B49" s="225" t="str">
        <f>IF(PLANILHA!B49=0,"",PLANILHA!B49)</f>
        <v xml:space="preserve"> 2.21 </v>
      </c>
      <c r="C49" s="225" t="str">
        <f>IF(PLANILHA!E49=0,"",PLANILHA!E49)</f>
        <v>Carregamento mecanizado de entulho fragmentado, com caminhão à disposição dentro da obra, até o raio de 1 km</v>
      </c>
      <c r="D49" s="226" t="str">
        <f>IF(PLANILHA!F49=0,"",PLANILHA!F49)</f>
        <v>m³</v>
      </c>
      <c r="E49" s="227">
        <f>IF(PLANILHA!G49=0,"",PLANILHA!G49)</f>
        <v>184.08</v>
      </c>
      <c r="F49" s="202" t="s">
        <v>1184</v>
      </c>
      <c r="G49" s="174" t="str">
        <f t="shared" si="1"/>
        <v>I</v>
      </c>
    </row>
    <row r="50" spans="1:7" ht="293.25" x14ac:dyDescent="0.2">
      <c r="A50" s="172" t="str">
        <f t="shared" si="0"/>
        <v>F</v>
      </c>
      <c r="B50" s="225" t="str">
        <f>IF(PLANILHA!B50=0,"",PLANILHA!B50)</f>
        <v xml:space="preserve"> 2.22 </v>
      </c>
      <c r="C50" s="225" t="str">
        <f>IF(PLANILHA!E50=0,"",PLANILHA!E50)</f>
        <v>Transporte de entulho, para distâncias superiores ao 10° km até o 15° km</v>
      </c>
      <c r="D50" s="226" t="str">
        <f>IF(PLANILHA!F50=0,"",PLANILHA!F50)</f>
        <v>m³</v>
      </c>
      <c r="E50" s="227">
        <f>IF(PLANILHA!G50=0,"",PLANILHA!G50)</f>
        <v>184.08</v>
      </c>
      <c r="F50" s="202" t="s">
        <v>1184</v>
      </c>
      <c r="G50" s="174" t="str">
        <f t="shared" si="1"/>
        <v>I</v>
      </c>
    </row>
    <row r="51" spans="1:7" x14ac:dyDescent="0.2">
      <c r="A51" s="172" t="str">
        <f t="shared" si="0"/>
        <v>F</v>
      </c>
      <c r="B51" s="225" t="str">
        <f>IF(PLANILHA!B51=0,"",PLANILHA!B51)</f>
        <v xml:space="preserve"> 3 </v>
      </c>
      <c r="C51" s="225" t="str">
        <f>IF(PLANILHA!E51=0,"",PLANILHA!E51)</f>
        <v>MOVIMENTAÇÃO DE TERRA</v>
      </c>
      <c r="D51" s="226" t="str">
        <f>IF(PLANILHA!F51=0,"",PLANILHA!F51)</f>
        <v/>
      </c>
      <c r="E51" s="227" t="str">
        <f>IF(PLANILHA!G51=0,"",PLANILHA!G51)</f>
        <v/>
      </c>
      <c r="F51" s="202"/>
      <c r="G51" s="174" t="str">
        <f t="shared" si="1"/>
        <v>T</v>
      </c>
    </row>
    <row r="52" spans="1:7" x14ac:dyDescent="0.2">
      <c r="A52" s="172" t="str">
        <f t="shared" si="0"/>
        <v>F</v>
      </c>
      <c r="B52" s="225" t="str">
        <f>IF(PLANILHA!B52=0,"",PLANILHA!B52)</f>
        <v xml:space="preserve"> 3.1 </v>
      </c>
      <c r="C52" s="225" t="str">
        <f>IF(PLANILHA!E52=0,"",PLANILHA!E52)</f>
        <v>PORTAL E GUARITA</v>
      </c>
      <c r="D52" s="226" t="str">
        <f>IF(PLANILHA!F52=0,"",PLANILHA!F52)</f>
        <v/>
      </c>
      <c r="E52" s="227" t="str">
        <f>IF(PLANILHA!G52=0,"",PLANILHA!G52)</f>
        <v/>
      </c>
      <c r="F52" s="202"/>
      <c r="G52" s="174" t="str">
        <f t="shared" si="1"/>
        <v>T</v>
      </c>
    </row>
    <row r="53" spans="1:7" ht="89.25" x14ac:dyDescent="0.2">
      <c r="A53" s="172" t="str">
        <f t="shared" si="0"/>
        <v>F</v>
      </c>
      <c r="B53" s="225" t="str">
        <f>IF(PLANILHA!B53=0,"",PLANILHA!B53)</f>
        <v xml:space="preserve"> 3.1.1 </v>
      </c>
      <c r="C53" s="225" t="str">
        <f>IF(PLANILHA!E53=0,"",PLANILHA!E53)</f>
        <v>Escavação mecanizada de valas ou cavas com profundidade de até 3 m</v>
      </c>
      <c r="D53" s="226" t="str">
        <f>IF(PLANILHA!F53=0,"",PLANILHA!F53)</f>
        <v>m³</v>
      </c>
      <c r="E53" s="227">
        <f>IF(PLANILHA!G53=0,"",PLANILHA!G53)</f>
        <v>3.19</v>
      </c>
      <c r="F53" s="202" t="s">
        <v>1185</v>
      </c>
      <c r="G53" s="174" t="str">
        <f t="shared" si="1"/>
        <v>I</v>
      </c>
    </row>
    <row r="54" spans="1:7" ht="63.75" x14ac:dyDescent="0.2">
      <c r="A54" s="172" t="str">
        <f t="shared" si="0"/>
        <v>F</v>
      </c>
      <c r="B54" s="225" t="str">
        <f>IF(PLANILHA!B54=0,"",PLANILHA!B54)</f>
        <v xml:space="preserve"> 3.1.2 </v>
      </c>
      <c r="C54" s="225" t="str">
        <f>IF(PLANILHA!E54=0,"",PLANILHA!E54)</f>
        <v>Reaterro compactado mecanizado de vala ou cava com compactador</v>
      </c>
      <c r="D54" s="226" t="str">
        <f>IF(PLANILHA!F54=0,"",PLANILHA!F54)</f>
        <v>m³</v>
      </c>
      <c r="E54" s="227">
        <f>IF(PLANILHA!G54=0,"",PLANILHA!G54)</f>
        <v>0.95</v>
      </c>
      <c r="F54" s="202" t="s">
        <v>1186</v>
      </c>
      <c r="G54" s="174" t="str">
        <f t="shared" si="1"/>
        <v>I</v>
      </c>
    </row>
    <row r="55" spans="1:7" ht="25.5" x14ac:dyDescent="0.2">
      <c r="A55" s="172" t="str">
        <f t="shared" si="0"/>
        <v>F</v>
      </c>
      <c r="B55" s="225" t="str">
        <f>IF(PLANILHA!B55=0,"",PLANILHA!B55)</f>
        <v xml:space="preserve"> 3.1.3 </v>
      </c>
      <c r="C55" s="225" t="str">
        <f>IF(PLANILHA!E55=0,"",PLANILHA!E55)</f>
        <v>Carga manual de solo</v>
      </c>
      <c r="D55" s="226" t="str">
        <f>IF(PLANILHA!F55=0,"",PLANILHA!F55)</f>
        <v>m³</v>
      </c>
      <c r="E55" s="227">
        <f>IF(PLANILHA!G55=0,"",PLANILHA!G55)</f>
        <v>2.91</v>
      </c>
      <c r="F55" s="202" t="s">
        <v>1187</v>
      </c>
      <c r="G55" s="174" t="str">
        <f t="shared" si="1"/>
        <v>I</v>
      </c>
    </row>
    <row r="56" spans="1:7" ht="25.5" x14ac:dyDescent="0.2">
      <c r="A56" s="172" t="str">
        <f t="shared" si="0"/>
        <v>F</v>
      </c>
      <c r="B56" s="225" t="str">
        <f>IF(PLANILHA!B56=0,"",PLANILHA!B56)</f>
        <v xml:space="preserve"> 3.1.4 </v>
      </c>
      <c r="C56" s="225" t="str">
        <f>IF(PLANILHA!E56=0,"",PLANILHA!E56)</f>
        <v>Transporte de solo de 1ª e 2ª categoria por caminhão para distâncias superiores ao 10° km até o 15° km</v>
      </c>
      <c r="D56" s="226" t="str">
        <f>IF(PLANILHA!F56=0,"",PLANILHA!F56)</f>
        <v>m³</v>
      </c>
      <c r="E56" s="227">
        <f>IF(PLANILHA!G56=0,"",PLANILHA!G56)</f>
        <v>2.91</v>
      </c>
      <c r="F56" s="202" t="s">
        <v>1187</v>
      </c>
      <c r="G56" s="174" t="str">
        <f t="shared" si="1"/>
        <v>I</v>
      </c>
    </row>
    <row r="57" spans="1:7" x14ac:dyDescent="0.2">
      <c r="A57" s="172" t="str">
        <f t="shared" si="0"/>
        <v>F</v>
      </c>
      <c r="B57" s="225" t="str">
        <f>IF(PLANILHA!B57=0,"",PLANILHA!B57)</f>
        <v xml:space="preserve"> 3.2 </v>
      </c>
      <c r="C57" s="225" t="str">
        <f>IF(PLANILHA!E57=0,"",PLANILHA!E57)</f>
        <v>QUIOSQUE</v>
      </c>
      <c r="D57" s="226" t="str">
        <f>IF(PLANILHA!F57=0,"",PLANILHA!F57)</f>
        <v/>
      </c>
      <c r="E57" s="227" t="str">
        <f>IF(PLANILHA!G57=0,"",PLANILHA!G57)</f>
        <v/>
      </c>
      <c r="F57" s="202"/>
      <c r="G57" s="174" t="str">
        <f t="shared" si="1"/>
        <v>T</v>
      </c>
    </row>
    <row r="58" spans="1:7" ht="89.25" x14ac:dyDescent="0.2">
      <c r="A58" s="172" t="str">
        <f t="shared" si="0"/>
        <v>F</v>
      </c>
      <c r="B58" s="225" t="str">
        <f>IF(PLANILHA!B58=0,"",PLANILHA!B58)</f>
        <v xml:space="preserve"> 3.2.1 </v>
      </c>
      <c r="C58" s="225" t="str">
        <f>IF(PLANILHA!E58=0,"",PLANILHA!E58)</f>
        <v>Escavação mecanizada de valas ou cavas com profundidade de até 3 m</v>
      </c>
      <c r="D58" s="226" t="str">
        <f>IF(PLANILHA!F58=0,"",PLANILHA!F58)</f>
        <v>m³</v>
      </c>
      <c r="E58" s="227">
        <f>IF(PLANILHA!G58=0,"",PLANILHA!G58)</f>
        <v>17.149999999999999</v>
      </c>
      <c r="F58" s="202" t="s">
        <v>1188</v>
      </c>
      <c r="G58" s="174" t="str">
        <f t="shared" si="1"/>
        <v>I</v>
      </c>
    </row>
    <row r="59" spans="1:7" ht="63.75" x14ac:dyDescent="0.2">
      <c r="A59" s="172" t="str">
        <f t="shared" si="0"/>
        <v>F</v>
      </c>
      <c r="B59" s="225" t="str">
        <f>IF(PLANILHA!B59=0,"",PLANILHA!B59)</f>
        <v xml:space="preserve"> 3.2.2 </v>
      </c>
      <c r="C59" s="225" t="str">
        <f>IF(PLANILHA!E59=0,"",PLANILHA!E59)</f>
        <v>Reaterro compactado mecanizado de vala ou cava com compactador</v>
      </c>
      <c r="D59" s="226" t="str">
        <f>IF(PLANILHA!F59=0,"",PLANILHA!F59)</f>
        <v>m³</v>
      </c>
      <c r="E59" s="227">
        <f>IF(PLANILHA!G59=0,"",PLANILHA!G59)</f>
        <v>6.29</v>
      </c>
      <c r="F59" s="202" t="s">
        <v>1189</v>
      </c>
      <c r="G59" s="174" t="str">
        <f t="shared" si="1"/>
        <v>I</v>
      </c>
    </row>
    <row r="60" spans="1:7" ht="25.5" x14ac:dyDescent="0.2">
      <c r="A60" s="172" t="str">
        <f t="shared" si="0"/>
        <v>F</v>
      </c>
      <c r="B60" s="225" t="str">
        <f>IF(PLANILHA!B60=0,"",PLANILHA!B60)</f>
        <v xml:space="preserve"> 3.2.3 </v>
      </c>
      <c r="C60" s="225" t="str">
        <f>IF(PLANILHA!E60=0,"",PLANILHA!E60)</f>
        <v>Carga manual de solo</v>
      </c>
      <c r="D60" s="226" t="str">
        <f>IF(PLANILHA!F60=0,"",PLANILHA!F60)</f>
        <v>m³</v>
      </c>
      <c r="E60" s="227">
        <f>IF(PLANILHA!G60=0,"",PLANILHA!G60)</f>
        <v>14.12</v>
      </c>
      <c r="F60" s="202" t="s">
        <v>1190</v>
      </c>
      <c r="G60" s="174" t="str">
        <f t="shared" si="1"/>
        <v>I</v>
      </c>
    </row>
    <row r="61" spans="1:7" ht="25.5" x14ac:dyDescent="0.2">
      <c r="A61" s="172" t="str">
        <f t="shared" si="0"/>
        <v>F</v>
      </c>
      <c r="B61" s="225" t="str">
        <f>IF(PLANILHA!B61=0,"",PLANILHA!B61)</f>
        <v xml:space="preserve"> 3.2.4 </v>
      </c>
      <c r="C61" s="225" t="str">
        <f>IF(PLANILHA!E61=0,"",PLANILHA!E61)</f>
        <v>Transporte de solo de 1ª e 2ª categoria por caminhão para distâncias superiores ao 10° km até o 15° km</v>
      </c>
      <c r="D61" s="226" t="str">
        <f>IF(PLANILHA!F61=0,"",PLANILHA!F61)</f>
        <v>m³</v>
      </c>
      <c r="E61" s="227">
        <f>IF(PLANILHA!G61=0,"",PLANILHA!G61)</f>
        <v>14.12</v>
      </c>
      <c r="F61" s="202" t="s">
        <v>1190</v>
      </c>
      <c r="G61" s="174" t="str">
        <f t="shared" si="1"/>
        <v>I</v>
      </c>
    </row>
    <row r="62" spans="1:7" x14ac:dyDescent="0.2">
      <c r="A62" s="172" t="str">
        <f t="shared" si="0"/>
        <v>F</v>
      </c>
      <c r="B62" s="225" t="str">
        <f>IF(PLANILHA!B62=0,"",PLANILHA!B62)</f>
        <v xml:space="preserve"> 3.3 </v>
      </c>
      <c r="C62" s="225" t="str">
        <f>IF(PLANILHA!E62=0,"",PLANILHA!E62)</f>
        <v>LANCHONETE</v>
      </c>
      <c r="D62" s="226" t="str">
        <f>IF(PLANILHA!F62=0,"",PLANILHA!F62)</f>
        <v/>
      </c>
      <c r="E62" s="227" t="str">
        <f>IF(PLANILHA!G62=0,"",PLANILHA!G62)</f>
        <v/>
      </c>
      <c r="F62" s="202"/>
      <c r="G62" s="174" t="str">
        <f t="shared" si="1"/>
        <v>T</v>
      </c>
    </row>
    <row r="63" spans="1:7" ht="89.25" x14ac:dyDescent="0.2">
      <c r="A63" s="172" t="str">
        <f t="shared" si="0"/>
        <v>F</v>
      </c>
      <c r="B63" s="225" t="str">
        <f>IF(PLANILHA!B63=0,"",PLANILHA!B63)</f>
        <v xml:space="preserve"> 3.3.1 </v>
      </c>
      <c r="C63" s="225" t="str">
        <f>IF(PLANILHA!E63=0,"",PLANILHA!E63)</f>
        <v>Escavação mecanizada de valas ou cavas com profundidade de até 3 m</v>
      </c>
      <c r="D63" s="226" t="str">
        <f>IF(PLANILHA!F63=0,"",PLANILHA!F63)</f>
        <v>m³</v>
      </c>
      <c r="E63" s="227">
        <f>IF(PLANILHA!G63=0,"",PLANILHA!G63)</f>
        <v>11.72</v>
      </c>
      <c r="F63" s="202" t="s">
        <v>1191</v>
      </c>
      <c r="G63" s="174" t="str">
        <f t="shared" si="1"/>
        <v>I</v>
      </c>
    </row>
    <row r="64" spans="1:7" ht="89.25" x14ac:dyDescent="0.2">
      <c r="A64" s="172" t="str">
        <f t="shared" si="0"/>
        <v>F</v>
      </c>
      <c r="B64" s="225" t="str">
        <f>IF(PLANILHA!B64=0,"",PLANILHA!B64)</f>
        <v xml:space="preserve"> 3.3.2 </v>
      </c>
      <c r="C64" s="225" t="str">
        <f>IF(PLANILHA!E64=0,"",PLANILHA!E64)</f>
        <v>Reaterro compactado mecanizado de vala ou cava com compactador</v>
      </c>
      <c r="D64" s="226" t="str">
        <f>IF(PLANILHA!F64=0,"",PLANILHA!F64)</f>
        <v>m³</v>
      </c>
      <c r="E64" s="227">
        <f>IF(PLANILHA!G64=0,"",PLANILHA!G64)</f>
        <v>4.8899999999999997</v>
      </c>
      <c r="F64" s="202" t="s">
        <v>1192</v>
      </c>
      <c r="G64" s="174" t="str">
        <f t="shared" si="1"/>
        <v>I</v>
      </c>
    </row>
    <row r="65" spans="1:7" ht="25.5" x14ac:dyDescent="0.2">
      <c r="A65" s="172" t="str">
        <f t="shared" si="0"/>
        <v>F</v>
      </c>
      <c r="B65" s="225" t="str">
        <f>IF(PLANILHA!B65=0,"",PLANILHA!B65)</f>
        <v xml:space="preserve"> 3.3.3 </v>
      </c>
      <c r="C65" s="225" t="str">
        <f>IF(PLANILHA!E65=0,"",PLANILHA!E65)</f>
        <v>Carga manual de solo</v>
      </c>
      <c r="D65" s="226" t="str">
        <f>IF(PLANILHA!F65=0,"",PLANILHA!F65)</f>
        <v>m³</v>
      </c>
      <c r="E65" s="227">
        <f>IF(PLANILHA!G65=0,"",PLANILHA!G65)</f>
        <v>8.8800000000000008</v>
      </c>
      <c r="F65" s="202" t="s">
        <v>1193</v>
      </c>
      <c r="G65" s="174" t="str">
        <f t="shared" si="1"/>
        <v>I</v>
      </c>
    </row>
    <row r="66" spans="1:7" ht="25.5" x14ac:dyDescent="0.2">
      <c r="A66" s="172" t="str">
        <f t="shared" si="0"/>
        <v>F</v>
      </c>
      <c r="B66" s="225" t="str">
        <f>IF(PLANILHA!B66=0,"",PLANILHA!B66)</f>
        <v xml:space="preserve"> 3.3.4 </v>
      </c>
      <c r="C66" s="225" t="str">
        <f>IF(PLANILHA!E66=0,"",PLANILHA!E66)</f>
        <v>Transporte de solo de 1ª e 2ª categoria por caminhão para distâncias superiores ao 10° km até o 15° km</v>
      </c>
      <c r="D66" s="226" t="str">
        <f>IF(PLANILHA!F66=0,"",PLANILHA!F66)</f>
        <v>m³</v>
      </c>
      <c r="E66" s="227">
        <f>IF(PLANILHA!G66=0,"",PLANILHA!G66)</f>
        <v>8.8800000000000008</v>
      </c>
      <c r="F66" s="202" t="s">
        <v>1193</v>
      </c>
      <c r="G66" s="174" t="str">
        <f t="shared" si="1"/>
        <v>I</v>
      </c>
    </row>
    <row r="67" spans="1:7" x14ac:dyDescent="0.2">
      <c r="A67" s="172" t="str">
        <f t="shared" si="0"/>
        <v>F</v>
      </c>
      <c r="B67" s="225" t="str">
        <f>IF(PLANILHA!B67=0,"",PLANILHA!B67)</f>
        <v xml:space="preserve"> 4 </v>
      </c>
      <c r="C67" s="225" t="str">
        <f>IF(PLANILHA!E67=0,"",PLANILHA!E67)</f>
        <v>PORTAL E GUARITA</v>
      </c>
      <c r="D67" s="226" t="str">
        <f>IF(PLANILHA!F67=0,"",PLANILHA!F67)</f>
        <v/>
      </c>
      <c r="E67" s="227" t="str">
        <f>IF(PLANILHA!G67=0,"",PLANILHA!G67)</f>
        <v/>
      </c>
      <c r="F67" s="202"/>
      <c r="G67" s="174" t="str">
        <f t="shared" si="1"/>
        <v>T</v>
      </c>
    </row>
    <row r="68" spans="1:7" x14ac:dyDescent="0.2">
      <c r="A68" s="172" t="str">
        <f t="shared" si="0"/>
        <v>F</v>
      </c>
      <c r="B68" s="225" t="str">
        <f>IF(PLANILHA!B68=0,"",PLANILHA!B68)</f>
        <v xml:space="preserve"> 4.1 </v>
      </c>
      <c r="C68" s="225" t="str">
        <f>IF(PLANILHA!E68=0,"",PLANILHA!E68)</f>
        <v>SERVIÇOS PRELIMINARES</v>
      </c>
      <c r="D68" s="226" t="str">
        <f>IF(PLANILHA!F68=0,"",PLANILHA!F68)</f>
        <v/>
      </c>
      <c r="E68" s="227" t="str">
        <f>IF(PLANILHA!G68=0,"",PLANILHA!G68)</f>
        <v/>
      </c>
      <c r="F68" s="202"/>
      <c r="G68" s="174" t="str">
        <f t="shared" si="1"/>
        <v>T</v>
      </c>
    </row>
    <row r="69" spans="1:7" ht="38.25" x14ac:dyDescent="0.2">
      <c r="A69" s="172" t="str">
        <f t="shared" si="0"/>
        <v>F</v>
      </c>
      <c r="B69" s="225" t="str">
        <f>IF(PLANILHA!B69=0,"",PLANILHA!B69)</f>
        <v xml:space="preserve"> 4.1.1 </v>
      </c>
      <c r="C69" s="225" t="str">
        <f>IF(PLANILHA!E69=0,"",PLANILHA!E69)</f>
        <v>Locação para muros, cercas e alambrados</v>
      </c>
      <c r="D69" s="226" t="str">
        <f>IF(PLANILHA!F69=0,"",PLANILHA!F69)</f>
        <v>M</v>
      </c>
      <c r="E69" s="227">
        <f>IF(PLANILHA!G69=0,"",PLANILHA!G69)</f>
        <v>24.37</v>
      </c>
      <c r="F69" s="202" t="s">
        <v>1194</v>
      </c>
      <c r="G69" s="174" t="str">
        <f t="shared" si="1"/>
        <v>I</v>
      </c>
    </row>
    <row r="70" spans="1:7" x14ac:dyDescent="0.2">
      <c r="A70" s="172" t="str">
        <f t="shared" si="0"/>
        <v>F</v>
      </c>
      <c r="B70" s="225" t="str">
        <f>IF(PLANILHA!B70=0,"",PLANILHA!B70)</f>
        <v xml:space="preserve"> 4.2 </v>
      </c>
      <c r="C70" s="225" t="str">
        <f>IF(PLANILHA!E70=0,"",PLANILHA!E70)</f>
        <v>ESTACA</v>
      </c>
      <c r="D70" s="226" t="str">
        <f>IF(PLANILHA!F70=0,"",PLANILHA!F70)</f>
        <v/>
      </c>
      <c r="E70" s="227" t="str">
        <f>IF(PLANILHA!G70=0,"",PLANILHA!G70)</f>
        <v/>
      </c>
      <c r="F70" s="202"/>
      <c r="G70" s="174" t="str">
        <f t="shared" si="1"/>
        <v>T</v>
      </c>
    </row>
    <row r="71" spans="1:7" ht="38.25" x14ac:dyDescent="0.2">
      <c r="A71" s="172" t="str">
        <f t="shared" si="0"/>
        <v>F</v>
      </c>
      <c r="B71" s="225" t="str">
        <f>IF(PLANILHA!B71=0,"",PLANILHA!B71)</f>
        <v xml:space="preserve"> 4.2.1 </v>
      </c>
      <c r="C71" s="225" t="str">
        <f>IF(PLANILHA!E71=0,"",PLANILHA!E71)</f>
        <v>Estaca pré-moldada de concreto até 40 t</v>
      </c>
      <c r="D71" s="226" t="str">
        <f>IF(PLANILHA!F71=0,"",PLANILHA!F71)</f>
        <v>M</v>
      </c>
      <c r="E71" s="227">
        <f>IF(PLANILHA!G71=0,"",PLANILHA!G71)</f>
        <v>6</v>
      </c>
      <c r="F71" s="202" t="s">
        <v>1195</v>
      </c>
      <c r="G71" s="174" t="str">
        <f t="shared" si="1"/>
        <v>I</v>
      </c>
    </row>
    <row r="72" spans="1:7" x14ac:dyDescent="0.2">
      <c r="A72" s="172" t="str">
        <f t="shared" si="0"/>
        <v>F</v>
      </c>
      <c r="B72" s="225" t="str">
        <f>IF(PLANILHA!B72=0,"",PLANILHA!B72)</f>
        <v xml:space="preserve"> 4.3 </v>
      </c>
      <c r="C72" s="225" t="str">
        <f>IF(PLANILHA!E72=0,"",PLANILHA!E72)</f>
        <v>BLOCOS DE COROAMENTO</v>
      </c>
      <c r="D72" s="226" t="str">
        <f>IF(PLANILHA!F72=0,"",PLANILHA!F72)</f>
        <v/>
      </c>
      <c r="E72" s="227" t="str">
        <f>IF(PLANILHA!G72=0,"",PLANILHA!G72)</f>
        <v/>
      </c>
      <c r="F72" s="202"/>
      <c r="G72" s="174" t="str">
        <f t="shared" si="1"/>
        <v>T</v>
      </c>
    </row>
    <row r="73" spans="1:7" ht="51" x14ac:dyDescent="0.2">
      <c r="A73" s="172" t="str">
        <f t="shared" si="0"/>
        <v>F</v>
      </c>
      <c r="B73" s="225" t="str">
        <f>IF(PLANILHA!B73=0,"",PLANILHA!B73)</f>
        <v xml:space="preserve"> 4.3.1 </v>
      </c>
      <c r="C73" s="225" t="str">
        <f>IF(PLANILHA!E73=0,"",PLANILHA!E73)</f>
        <v>Forma em madeira comum para fundação</v>
      </c>
      <c r="D73" s="226" t="str">
        <f>IF(PLANILHA!F73=0,"",PLANILHA!F73)</f>
        <v>m²</v>
      </c>
      <c r="E73" s="227">
        <f>IF(PLANILHA!G73=0,"",PLANILHA!G73)</f>
        <v>7.8</v>
      </c>
      <c r="F73" s="202" t="s">
        <v>1196</v>
      </c>
      <c r="G73" s="174" t="str">
        <f t="shared" si="1"/>
        <v>I</v>
      </c>
    </row>
    <row r="74" spans="1:7" ht="25.5" x14ac:dyDescent="0.2">
      <c r="A74" s="172" t="str">
        <f t="shared" si="0"/>
        <v>F</v>
      </c>
      <c r="B74" s="225" t="str">
        <f>IF(PLANILHA!B74=0,"",PLANILHA!B74)</f>
        <v xml:space="preserve"> 4.3.2 </v>
      </c>
      <c r="C74" s="225" t="str">
        <f>IF(PLANILHA!E74=0,"",PLANILHA!E74)</f>
        <v>Lastro de pedra britada</v>
      </c>
      <c r="D74" s="226" t="str">
        <f>IF(PLANILHA!F74=0,"",PLANILHA!F74)</f>
        <v>m³</v>
      </c>
      <c r="E74" s="227">
        <f>IF(PLANILHA!G74=0,"",PLANILHA!G74)</f>
        <v>0.09</v>
      </c>
      <c r="F74" s="202" t="s">
        <v>1197</v>
      </c>
      <c r="G74" s="174" t="str">
        <f t="shared" si="1"/>
        <v>I</v>
      </c>
    </row>
    <row r="75" spans="1:7" ht="51" x14ac:dyDescent="0.2">
      <c r="A75" s="172" t="str">
        <f t="shared" si="0"/>
        <v>F</v>
      </c>
      <c r="B75" s="225" t="str">
        <f>IF(PLANILHA!B75=0,"",PLANILHA!B75)</f>
        <v xml:space="preserve"> 4.3.3 </v>
      </c>
      <c r="C75" s="225" t="str">
        <f>IF(PLANILHA!E75=0,"",PLANILHA!E75)</f>
        <v>Armadura em barra de aço CA-50 (A ou B) fyk = 500 MPa</v>
      </c>
      <c r="D75" s="226" t="str">
        <f>IF(PLANILHA!F75=0,"",PLANILHA!F75)</f>
        <v>KG</v>
      </c>
      <c r="E75" s="227">
        <f>IF(PLANILHA!G75=0,"",PLANILHA!G75)</f>
        <v>54.3</v>
      </c>
      <c r="F75" s="202" t="s">
        <v>1198</v>
      </c>
      <c r="G75" s="174" t="str">
        <f t="shared" si="1"/>
        <v>I</v>
      </c>
    </row>
    <row r="76" spans="1:7" ht="25.5" x14ac:dyDescent="0.2">
      <c r="A76" s="172" t="str">
        <f t="shared" si="0"/>
        <v>F</v>
      </c>
      <c r="B76" s="225" t="str">
        <f>IF(PLANILHA!B76=0,"",PLANILHA!B76)</f>
        <v xml:space="preserve"> 4.3.4 </v>
      </c>
      <c r="C76" s="225" t="str">
        <f>IF(PLANILHA!E76=0,"",PLANILHA!E76)</f>
        <v>Concreto usinado, fck = 25 MPa</v>
      </c>
      <c r="D76" s="226" t="str">
        <f>IF(PLANILHA!F76=0,"",PLANILHA!F76)</f>
        <v>m³</v>
      </c>
      <c r="E76" s="227">
        <f>IF(PLANILHA!G76=0,"",PLANILHA!G76)</f>
        <v>1.08</v>
      </c>
      <c r="F76" s="202" t="s">
        <v>1199</v>
      </c>
      <c r="G76" s="174" t="str">
        <f t="shared" si="1"/>
        <v>I</v>
      </c>
    </row>
    <row r="77" spans="1:7" ht="25.5" x14ac:dyDescent="0.2">
      <c r="A77" s="172" t="str">
        <f t="shared" si="0"/>
        <v>F</v>
      </c>
      <c r="B77" s="225" t="str">
        <f>IF(PLANILHA!B77=0,"",PLANILHA!B77)</f>
        <v xml:space="preserve"> 4.3.5 </v>
      </c>
      <c r="C77" s="225" t="str">
        <f>IF(PLANILHA!E77=0,"",PLANILHA!E77)</f>
        <v>Lançamento e adensamento de concreto ou massa em fundação</v>
      </c>
      <c r="D77" s="226" t="str">
        <f>IF(PLANILHA!F77=0,"",PLANILHA!F77)</f>
        <v>m³</v>
      </c>
      <c r="E77" s="227">
        <f>IF(PLANILHA!G77=0,"",PLANILHA!G77)</f>
        <v>1.08</v>
      </c>
      <c r="F77" s="202" t="s">
        <v>1199</v>
      </c>
      <c r="G77" s="174" t="str">
        <f t="shared" si="1"/>
        <v>I</v>
      </c>
    </row>
    <row r="78" spans="1:7" ht="63.75" x14ac:dyDescent="0.2">
      <c r="A78" s="172" t="str">
        <f t="shared" ref="A78:A141" si="2">IF(B78&lt;&gt;"","F","")</f>
        <v>F</v>
      </c>
      <c r="B78" s="225" t="str">
        <f>IF(PLANILHA!B78=0,"",PLANILHA!B78)</f>
        <v xml:space="preserve"> 4.3.6 </v>
      </c>
      <c r="C78" s="225" t="str">
        <f>IF(PLANILHA!E78=0,"",PLANILHA!E78)</f>
        <v>Impermeabilização em pintura de asfalto oxidado com solventes orgânicos, sobre massa</v>
      </c>
      <c r="D78" s="226" t="str">
        <f>IF(PLANILHA!F78=0,"",PLANILHA!F78)</f>
        <v>m²</v>
      </c>
      <c r="E78" s="227">
        <f>IF(PLANILHA!G78=0,"",PLANILHA!G78)</f>
        <v>9</v>
      </c>
      <c r="F78" s="202" t="s">
        <v>1200</v>
      </c>
      <c r="G78" s="174" t="str">
        <f t="shared" ref="G78:G141" si="3">IF(E78="","T","I")</f>
        <v>I</v>
      </c>
    </row>
    <row r="79" spans="1:7" x14ac:dyDescent="0.2">
      <c r="A79" s="172" t="str">
        <f t="shared" si="2"/>
        <v>F</v>
      </c>
      <c r="B79" s="225" t="str">
        <f>IF(PLANILHA!B79=0,"",PLANILHA!B79)</f>
        <v xml:space="preserve"> 4.4 </v>
      </c>
      <c r="C79" s="225" t="str">
        <f>IF(PLANILHA!E79=0,"",PLANILHA!E79)</f>
        <v>VIGAS BALDRAME</v>
      </c>
      <c r="D79" s="226" t="str">
        <f>IF(PLANILHA!F79=0,"",PLANILHA!F79)</f>
        <v/>
      </c>
      <c r="E79" s="227" t="str">
        <f>IF(PLANILHA!G79=0,"",PLANILHA!G79)</f>
        <v/>
      </c>
      <c r="F79" s="202"/>
      <c r="G79" s="174" t="str">
        <f t="shared" si="3"/>
        <v>T</v>
      </c>
    </row>
    <row r="80" spans="1:7" ht="38.25" x14ac:dyDescent="0.2">
      <c r="A80" s="172" t="str">
        <f t="shared" si="2"/>
        <v>F</v>
      </c>
      <c r="B80" s="225" t="str">
        <f>IF(PLANILHA!B80=0,"",PLANILHA!B80)</f>
        <v xml:space="preserve"> 4.4.1 </v>
      </c>
      <c r="C80" s="225" t="str">
        <f>IF(PLANILHA!E80=0,"",PLANILHA!E80)</f>
        <v>Forma em madeira comum para fundação</v>
      </c>
      <c r="D80" s="226" t="str">
        <f>IF(PLANILHA!F80=0,"",PLANILHA!F80)</f>
        <v>m²</v>
      </c>
      <c r="E80" s="227">
        <f>IF(PLANILHA!G80=0,"",PLANILHA!G80)</f>
        <v>9.17</v>
      </c>
      <c r="F80" s="202" t="s">
        <v>1201</v>
      </c>
      <c r="G80" s="174" t="str">
        <f t="shared" si="3"/>
        <v>I</v>
      </c>
    </row>
    <row r="81" spans="1:7" ht="38.25" x14ac:dyDescent="0.2">
      <c r="A81" s="172" t="str">
        <f t="shared" si="2"/>
        <v>F</v>
      </c>
      <c r="B81" s="225" t="str">
        <f>IF(PLANILHA!B81=0,"",PLANILHA!B81)</f>
        <v xml:space="preserve"> 4.4.2 </v>
      </c>
      <c r="C81" s="225" t="str">
        <f>IF(PLANILHA!E81=0,"",PLANILHA!E81)</f>
        <v>Lastro de pedra britada</v>
      </c>
      <c r="D81" s="226" t="str">
        <f>IF(PLANILHA!F81=0,"",PLANILHA!F81)</f>
        <v>m³</v>
      </c>
      <c r="E81" s="227">
        <f>IF(PLANILHA!G81=0,"",PLANILHA!G81)</f>
        <v>0.1</v>
      </c>
      <c r="F81" s="202" t="s">
        <v>1202</v>
      </c>
      <c r="G81" s="174" t="str">
        <f t="shared" si="3"/>
        <v>I</v>
      </c>
    </row>
    <row r="82" spans="1:7" ht="38.25" x14ac:dyDescent="0.2">
      <c r="A82" s="172" t="str">
        <f t="shared" si="2"/>
        <v>F</v>
      </c>
      <c r="B82" s="225" t="str">
        <f>IF(PLANILHA!B82=0,"",PLANILHA!B82)</f>
        <v xml:space="preserve"> 4.4.3 </v>
      </c>
      <c r="C82" s="225" t="str">
        <f>IF(PLANILHA!E82=0,"",PLANILHA!E82)</f>
        <v>Armadura em barra de aço CA-50 (A ou B) fyk = 500 MPa</v>
      </c>
      <c r="D82" s="226" t="str">
        <f>IF(PLANILHA!F82=0,"",PLANILHA!F82)</f>
        <v>KG</v>
      </c>
      <c r="E82" s="227">
        <f>IF(PLANILHA!G82=0,"",PLANILHA!G82)</f>
        <v>32.33</v>
      </c>
      <c r="F82" s="202" t="s">
        <v>1203</v>
      </c>
      <c r="G82" s="174" t="str">
        <f t="shared" si="3"/>
        <v>I</v>
      </c>
    </row>
    <row r="83" spans="1:7" ht="63.75" x14ac:dyDescent="0.2">
      <c r="A83" s="172" t="str">
        <f t="shared" si="2"/>
        <v>F</v>
      </c>
      <c r="B83" s="225" t="str">
        <f>IF(PLANILHA!B83=0,"",PLANILHA!B83)</f>
        <v xml:space="preserve"> 4.4.4 </v>
      </c>
      <c r="C83" s="225" t="str">
        <f>IF(PLANILHA!E83=0,"",PLANILHA!E83)</f>
        <v>Armadura em barra de aço CA-60 (A ou B) fyk = 600 MPa</v>
      </c>
      <c r="D83" s="226" t="str">
        <f>IF(PLANILHA!F83=0,"",PLANILHA!F83)</f>
        <v>KG</v>
      </c>
      <c r="E83" s="227">
        <f>IF(PLANILHA!G83=0,"",PLANILHA!G83)</f>
        <v>9.3800000000000008</v>
      </c>
      <c r="F83" s="202" t="s">
        <v>1204</v>
      </c>
      <c r="G83" s="174" t="str">
        <f t="shared" si="3"/>
        <v>I</v>
      </c>
    </row>
    <row r="84" spans="1:7" ht="38.25" x14ac:dyDescent="0.2">
      <c r="A84" s="172" t="str">
        <f t="shared" si="2"/>
        <v>F</v>
      </c>
      <c r="B84" s="225" t="str">
        <f>IF(PLANILHA!B84=0,"",PLANILHA!B84)</f>
        <v xml:space="preserve"> 4.4.5 </v>
      </c>
      <c r="C84" s="225" t="str">
        <f>IF(PLANILHA!E84=0,"",PLANILHA!E84)</f>
        <v>Concreto usinado, fck = 25 MPa</v>
      </c>
      <c r="D84" s="226" t="str">
        <f>IF(PLANILHA!F84=0,"",PLANILHA!F84)</f>
        <v>m³</v>
      </c>
      <c r="E84" s="227">
        <f>IF(PLANILHA!G84=0,"",PLANILHA!G84)</f>
        <v>0.59</v>
      </c>
      <c r="F84" s="202" t="s">
        <v>1205</v>
      </c>
      <c r="G84" s="174" t="str">
        <f t="shared" si="3"/>
        <v>I</v>
      </c>
    </row>
    <row r="85" spans="1:7" ht="38.25" x14ac:dyDescent="0.2">
      <c r="A85" s="172" t="str">
        <f t="shared" si="2"/>
        <v>F</v>
      </c>
      <c r="B85" s="225" t="str">
        <f>IF(PLANILHA!B85=0,"",PLANILHA!B85)</f>
        <v xml:space="preserve"> 4.4.6 </v>
      </c>
      <c r="C85" s="225" t="str">
        <f>IF(PLANILHA!E85=0,"",PLANILHA!E85)</f>
        <v>Lançamento e adensamento de concreto ou massa em fundação</v>
      </c>
      <c r="D85" s="226" t="str">
        <f>IF(PLANILHA!F85=0,"",PLANILHA!F85)</f>
        <v>m³</v>
      </c>
      <c r="E85" s="227">
        <f>IF(PLANILHA!G85=0,"",PLANILHA!G85)</f>
        <v>0.59</v>
      </c>
      <c r="F85" s="202" t="s">
        <v>1205</v>
      </c>
      <c r="G85" s="174" t="str">
        <f t="shared" si="3"/>
        <v>I</v>
      </c>
    </row>
    <row r="86" spans="1:7" ht="63.75" x14ac:dyDescent="0.2">
      <c r="A86" s="172" t="str">
        <f t="shared" si="2"/>
        <v>F</v>
      </c>
      <c r="B86" s="225" t="str">
        <f>IF(PLANILHA!B86=0,"",PLANILHA!B86)</f>
        <v xml:space="preserve"> 4.4.7 </v>
      </c>
      <c r="C86" s="225" t="str">
        <f>IF(PLANILHA!E86=0,"",PLANILHA!E86)</f>
        <v>Impermeabilização em pintura de asfalto oxidado com solventes orgânicos, sobre massa</v>
      </c>
      <c r="D86" s="226" t="str">
        <f>IF(PLANILHA!F86=0,"",PLANILHA!F86)</f>
        <v>m²</v>
      </c>
      <c r="E86" s="227">
        <f>IF(PLANILHA!G86=0,"",PLANILHA!G86)</f>
        <v>9.82</v>
      </c>
      <c r="F86" s="202" t="s">
        <v>1206</v>
      </c>
      <c r="G86" s="174" t="str">
        <f t="shared" si="3"/>
        <v>I</v>
      </c>
    </row>
    <row r="87" spans="1:7" x14ac:dyDescent="0.2">
      <c r="A87" s="172" t="str">
        <f t="shared" si="2"/>
        <v>F</v>
      </c>
      <c r="B87" s="225" t="str">
        <f>IF(PLANILHA!B87=0,"",PLANILHA!B87)</f>
        <v xml:space="preserve"> 4.5 </v>
      </c>
      <c r="C87" s="225" t="str">
        <f>IF(PLANILHA!E87=0,"",PLANILHA!E87)</f>
        <v>ALVENARIA - MURETA</v>
      </c>
      <c r="D87" s="226" t="str">
        <f>IF(PLANILHA!F87=0,"",PLANILHA!F87)</f>
        <v/>
      </c>
      <c r="E87" s="227" t="str">
        <f>IF(PLANILHA!G87=0,"",PLANILHA!G87)</f>
        <v/>
      </c>
      <c r="F87" s="202"/>
      <c r="G87" s="174" t="str">
        <f t="shared" si="3"/>
        <v>T</v>
      </c>
    </row>
    <row r="88" spans="1:7" ht="25.5" x14ac:dyDescent="0.2">
      <c r="A88" s="172" t="str">
        <f t="shared" si="2"/>
        <v>F</v>
      </c>
      <c r="B88" s="225" t="str">
        <f>IF(PLANILHA!B88=0,"",PLANILHA!B88)</f>
        <v xml:space="preserve"> 4.5.1 </v>
      </c>
      <c r="C88" s="225" t="str">
        <f>IF(PLANILHA!E88=0,"",PLANILHA!E88)</f>
        <v>Alvenaria de bloco de concreto estrutural 14 x 19 x 39 cm - classe B</v>
      </c>
      <c r="D88" s="226" t="str">
        <f>IF(PLANILHA!F88=0,"",PLANILHA!F88)</f>
        <v>m²</v>
      </c>
      <c r="E88" s="227">
        <f>IF(PLANILHA!G88=0,"",PLANILHA!G88)</f>
        <v>6.55</v>
      </c>
      <c r="F88" s="202" t="s">
        <v>1207</v>
      </c>
      <c r="G88" s="174" t="str">
        <f t="shared" si="3"/>
        <v>I</v>
      </c>
    </row>
    <row r="89" spans="1:7" ht="63.75" x14ac:dyDescent="0.2">
      <c r="A89" s="172" t="str">
        <f t="shared" si="2"/>
        <v>F</v>
      </c>
      <c r="B89" s="225" t="str">
        <f>IF(PLANILHA!B89=0,"",PLANILHA!B89)</f>
        <v xml:space="preserve"> 4.5.2 </v>
      </c>
      <c r="C89" s="225" t="str">
        <f>IF(PLANILHA!E89=0,"",PLANILHA!E89)</f>
        <v>Argamassa graute</v>
      </c>
      <c r="D89" s="226" t="str">
        <f>IF(PLANILHA!F89=0,"",PLANILHA!F89)</f>
        <v>m³</v>
      </c>
      <c r="E89" s="227">
        <f>IF(PLANILHA!G89=0,"",PLANILHA!G89)</f>
        <v>0.19</v>
      </c>
      <c r="F89" s="202" t="s">
        <v>1208</v>
      </c>
      <c r="G89" s="174" t="str">
        <f t="shared" si="3"/>
        <v>I</v>
      </c>
    </row>
    <row r="90" spans="1:7" ht="51" x14ac:dyDescent="0.2">
      <c r="A90" s="172" t="str">
        <f t="shared" si="2"/>
        <v>F</v>
      </c>
      <c r="B90" s="225" t="str">
        <f>IF(PLANILHA!B90=0,"",PLANILHA!B90)</f>
        <v xml:space="preserve"> 4.5.3 </v>
      </c>
      <c r="C90" s="225" t="str">
        <f>IF(PLANILHA!E90=0,"",PLANILHA!E90)</f>
        <v>Armadura em barra de aço CA-50 (A ou B) fyk = 500 MPa</v>
      </c>
      <c r="D90" s="226" t="str">
        <f>IF(PLANILHA!F90=0,"",PLANILHA!F90)</f>
        <v>KG</v>
      </c>
      <c r="E90" s="227">
        <f>IF(PLANILHA!G90=0,"",PLANILHA!G90)</f>
        <v>11.53</v>
      </c>
      <c r="F90" s="202" t="s">
        <v>1209</v>
      </c>
      <c r="G90" s="174" t="str">
        <f t="shared" si="3"/>
        <v>I</v>
      </c>
    </row>
    <row r="91" spans="1:7" x14ac:dyDescent="0.2">
      <c r="A91" s="172" t="str">
        <f t="shared" si="2"/>
        <v>F</v>
      </c>
      <c r="B91" s="225" t="str">
        <f>IF(PLANILHA!B91=0,"",PLANILHA!B91)</f>
        <v xml:space="preserve"> 4.6 </v>
      </c>
      <c r="C91" s="225" t="str">
        <f>IF(PLANILHA!E91=0,"",PLANILHA!E91)</f>
        <v>ESTRUTURA</v>
      </c>
      <c r="D91" s="226" t="str">
        <f>IF(PLANILHA!F91=0,"",PLANILHA!F91)</f>
        <v/>
      </c>
      <c r="E91" s="227" t="str">
        <f>IF(PLANILHA!G91=0,"",PLANILHA!G91)</f>
        <v/>
      </c>
      <c r="F91" s="202"/>
      <c r="G91" s="174" t="str">
        <f t="shared" si="3"/>
        <v>T</v>
      </c>
    </row>
    <row r="92" spans="1:7" x14ac:dyDescent="0.2">
      <c r="A92" s="172" t="str">
        <f t="shared" si="2"/>
        <v>F</v>
      </c>
      <c r="B92" s="225" t="str">
        <f>IF(PLANILHA!B92=0,"",PLANILHA!B92)</f>
        <v xml:space="preserve"> 4.6.1 </v>
      </c>
      <c r="C92" s="225" t="str">
        <f>IF(PLANILHA!E92=0,"",PLANILHA!E92)</f>
        <v>METÁLICA - PÓRTICO</v>
      </c>
      <c r="D92" s="226" t="str">
        <f>IF(PLANILHA!F92=0,"",PLANILHA!F92)</f>
        <v/>
      </c>
      <c r="E92" s="227" t="str">
        <f>IF(PLANILHA!G92=0,"",PLANILHA!G92)</f>
        <v/>
      </c>
      <c r="F92" s="202"/>
      <c r="G92" s="174" t="str">
        <f t="shared" si="3"/>
        <v>T</v>
      </c>
    </row>
    <row r="93" spans="1:7" ht="76.5" x14ac:dyDescent="0.2">
      <c r="A93" s="172" t="str">
        <f t="shared" si="2"/>
        <v>F</v>
      </c>
      <c r="B93" s="225" t="str">
        <f>IF(PLANILHA!B93=0,"",PLANILHA!B93)</f>
        <v xml:space="preserve"> 4.6.1.1 </v>
      </c>
      <c r="C93" s="225" t="str">
        <f>IF(PLANILHA!E93=0,"",PLANILHA!E93)</f>
        <v>Fornecimento e montagem de estrutura em aço ASTM-A36, sem pintura</v>
      </c>
      <c r="D93" s="226" t="str">
        <f>IF(PLANILHA!F93=0,"",PLANILHA!F93)</f>
        <v>KG</v>
      </c>
      <c r="E93" s="227">
        <f>IF(PLANILHA!G93=0,"",PLANILHA!G93)</f>
        <v>592.76</v>
      </c>
      <c r="F93" s="202" t="s">
        <v>1210</v>
      </c>
      <c r="G93" s="174" t="str">
        <f t="shared" si="3"/>
        <v>I</v>
      </c>
    </row>
    <row r="94" spans="1:7" ht="76.5" x14ac:dyDescent="0.2">
      <c r="A94" s="172" t="str">
        <f t="shared" si="2"/>
        <v>F</v>
      </c>
      <c r="B94" s="225" t="str">
        <f>IF(PLANILHA!B94=0,"",PLANILHA!B94)</f>
        <v xml:space="preserve"> 4.6.1.2 </v>
      </c>
      <c r="C94" s="225" t="str">
        <f>IF(PLANILHA!E94=0,"",PLANILHA!E94)</f>
        <v>Chapa de aço em bitolas medias</v>
      </c>
      <c r="D94" s="226" t="str">
        <f>IF(PLANILHA!F94=0,"",PLANILHA!F94)</f>
        <v>KG</v>
      </c>
      <c r="E94" s="227">
        <f>IF(PLANILHA!G94=0,"",PLANILHA!G94)</f>
        <v>155.43</v>
      </c>
      <c r="F94" s="202" t="s">
        <v>1211</v>
      </c>
      <c r="G94" s="174" t="str">
        <f t="shared" si="3"/>
        <v>I</v>
      </c>
    </row>
    <row r="95" spans="1:7" x14ac:dyDescent="0.2">
      <c r="A95" s="172" t="str">
        <f t="shared" si="2"/>
        <v>F</v>
      </c>
      <c r="B95" s="225" t="str">
        <f>IF(PLANILHA!B95=0,"",PLANILHA!B95)</f>
        <v xml:space="preserve"> 4.6.2 </v>
      </c>
      <c r="C95" s="225" t="str">
        <f>IF(PLANILHA!E95=0,"",PLANILHA!E95)</f>
        <v>MADEIRA - PILARES</v>
      </c>
      <c r="D95" s="226" t="str">
        <f>IF(PLANILHA!F95=0,"",PLANILHA!F95)</f>
        <v/>
      </c>
      <c r="E95" s="227" t="str">
        <f>IF(PLANILHA!G95=0,"",PLANILHA!G95)</f>
        <v/>
      </c>
      <c r="F95" s="202"/>
      <c r="G95" s="174" t="str">
        <f t="shared" si="3"/>
        <v>T</v>
      </c>
    </row>
    <row r="96" spans="1:7" ht="25.5" x14ac:dyDescent="0.2">
      <c r="A96" s="172" t="str">
        <f t="shared" si="2"/>
        <v>F</v>
      </c>
      <c r="B96" s="225" t="str">
        <f>IF(PLANILHA!B96=0,"",PLANILHA!B96)</f>
        <v xml:space="preserve"> 4.6.2.1 </v>
      </c>
      <c r="C96" s="225" t="str">
        <f>IF(PLANILHA!E96=0,"",PLANILHA!E96)</f>
        <v>Fornecimento de peças diversas para estrutura em madeira</v>
      </c>
      <c r="D96" s="226" t="str">
        <f>IF(PLANILHA!F96=0,"",PLANILHA!F96)</f>
        <v>m³</v>
      </c>
      <c r="E96" s="227">
        <f>IF(PLANILHA!G96=0,"",PLANILHA!G96)</f>
        <v>1.51</v>
      </c>
      <c r="F96" s="202" t="s">
        <v>1212</v>
      </c>
      <c r="G96" s="174" t="str">
        <f t="shared" si="3"/>
        <v>I</v>
      </c>
    </row>
    <row r="97" spans="1:7" ht="25.5" x14ac:dyDescent="0.2">
      <c r="A97" s="172" t="str">
        <f t="shared" si="2"/>
        <v>F</v>
      </c>
      <c r="B97" s="225" t="str">
        <f>IF(PLANILHA!B97=0,"",PLANILHA!B97)</f>
        <v xml:space="preserve"> 4.6.2.2 </v>
      </c>
      <c r="C97" s="225" t="str">
        <f>IF(PLANILHA!E97=0,"",PLANILHA!E97)</f>
        <v>Verniz em superfície de madeira</v>
      </c>
      <c r="D97" s="226" t="str">
        <f>IF(PLANILHA!F97=0,"",PLANILHA!F97)</f>
        <v>m²</v>
      </c>
      <c r="E97" s="227">
        <f>IF(PLANILHA!G97=0,"",PLANILHA!G97)</f>
        <v>1.51</v>
      </c>
      <c r="F97" s="202" t="s">
        <v>1212</v>
      </c>
      <c r="G97" s="174" t="str">
        <f t="shared" si="3"/>
        <v>I</v>
      </c>
    </row>
    <row r="98" spans="1:7" x14ac:dyDescent="0.2">
      <c r="A98" s="172" t="str">
        <f t="shared" si="2"/>
        <v>F</v>
      </c>
      <c r="B98" s="225" t="str">
        <f>IF(PLANILHA!B98=0,"",PLANILHA!B98)</f>
        <v xml:space="preserve"> 4.7 </v>
      </c>
      <c r="C98" s="225" t="str">
        <f>IF(PLANILHA!E98=0,"",PLANILHA!E98)</f>
        <v>REVESTIMENTO</v>
      </c>
      <c r="D98" s="226" t="str">
        <f>IF(PLANILHA!F98=0,"",PLANILHA!F98)</f>
        <v/>
      </c>
      <c r="E98" s="227" t="str">
        <f>IF(PLANILHA!G98=0,"",PLANILHA!G98)</f>
        <v/>
      </c>
      <c r="F98" s="202"/>
      <c r="G98" s="174" t="str">
        <f t="shared" si="3"/>
        <v>T</v>
      </c>
    </row>
    <row r="99" spans="1:7" ht="63.75" x14ac:dyDescent="0.2">
      <c r="A99" s="172" t="str">
        <f t="shared" si="2"/>
        <v>F</v>
      </c>
      <c r="B99" s="225" t="str">
        <f>IF(PLANILHA!B99=0,"",PLANILHA!B99)</f>
        <v xml:space="preserve"> 4.7.1 </v>
      </c>
      <c r="C99" s="225" t="str">
        <f>IF(PLANILHA!E99=0,"",PLANILHA!E99)</f>
        <v>Chapisco</v>
      </c>
      <c r="D99" s="226" t="str">
        <f>IF(PLANILHA!F99=0,"",PLANILHA!F99)</f>
        <v>m²</v>
      </c>
      <c r="E99" s="227">
        <f>IF(PLANILHA!G99=0,"",PLANILHA!G99)</f>
        <v>15.07</v>
      </c>
      <c r="F99" s="202" t="s">
        <v>1213</v>
      </c>
      <c r="G99" s="174" t="str">
        <f t="shared" si="3"/>
        <v>I</v>
      </c>
    </row>
    <row r="100" spans="1:7" ht="51" x14ac:dyDescent="0.2">
      <c r="A100" s="172" t="str">
        <f t="shared" si="2"/>
        <v>F</v>
      </c>
      <c r="B100" s="225" t="str">
        <f>IF(PLANILHA!B100=0,"",PLANILHA!B100)</f>
        <v xml:space="preserve"> 4.7.2 </v>
      </c>
      <c r="C100" s="225" t="str">
        <f>IF(PLANILHA!E100=0,"",PLANILHA!E100)</f>
        <v>Emboço desempenado com espuma de poliéster</v>
      </c>
      <c r="D100" s="226" t="str">
        <f>IF(PLANILHA!F100=0,"",PLANILHA!F100)</f>
        <v>m²</v>
      </c>
      <c r="E100" s="227">
        <f>IF(PLANILHA!G100=0,"",PLANILHA!G100)</f>
        <v>15.07</v>
      </c>
      <c r="F100" s="202" t="s">
        <v>1214</v>
      </c>
      <c r="G100" s="174" t="str">
        <f t="shared" si="3"/>
        <v>I</v>
      </c>
    </row>
    <row r="101" spans="1:7" ht="63.75" x14ac:dyDescent="0.2">
      <c r="A101" s="172" t="str">
        <f t="shared" si="2"/>
        <v>F</v>
      </c>
      <c r="B101" s="225" t="str">
        <f>IF(PLANILHA!B101=0,"",PLANILHA!B101)</f>
        <v xml:space="preserve"> 4.7.3 </v>
      </c>
      <c r="C101" s="225" t="str">
        <f>IF(PLANILHA!E101=0,"",PLANILHA!E101)</f>
        <v>Revestimento em pedra Miracema, conforme padrão existente</v>
      </c>
      <c r="D101" s="226" t="str">
        <f>IF(PLANILHA!F101=0,"",PLANILHA!F101)</f>
        <v>m²</v>
      </c>
      <c r="E101" s="227">
        <f>IF(PLANILHA!G101=0,"",PLANILHA!G101)</f>
        <v>13.1</v>
      </c>
      <c r="F101" s="202" t="s">
        <v>1525</v>
      </c>
      <c r="G101" s="174" t="str">
        <f t="shared" si="3"/>
        <v>I</v>
      </c>
    </row>
    <row r="102" spans="1:7" x14ac:dyDescent="0.2">
      <c r="A102" s="172" t="str">
        <f t="shared" si="2"/>
        <v>F</v>
      </c>
      <c r="B102" s="225" t="str">
        <f>IF(PLANILHA!B102=0,"",PLANILHA!B102)</f>
        <v xml:space="preserve"> 4.8 </v>
      </c>
      <c r="C102" s="225" t="str">
        <f>IF(PLANILHA!E102=0,"",PLANILHA!E102)</f>
        <v>ESQUADRIAS</v>
      </c>
      <c r="D102" s="226" t="str">
        <f>IF(PLANILHA!F102=0,"",PLANILHA!F102)</f>
        <v/>
      </c>
      <c r="E102" s="227" t="str">
        <f>IF(PLANILHA!G102=0,"",PLANILHA!G102)</f>
        <v/>
      </c>
      <c r="F102" s="202"/>
      <c r="G102" s="174" t="str">
        <f t="shared" si="3"/>
        <v>T</v>
      </c>
    </row>
    <row r="103" spans="1:7" ht="63.75" x14ac:dyDescent="0.2">
      <c r="A103" s="172" t="str">
        <f t="shared" si="2"/>
        <v>F</v>
      </c>
      <c r="B103" s="225" t="str">
        <f>IF(PLANILHA!B103=0,"",PLANILHA!B103)</f>
        <v xml:space="preserve"> 4.8.1 </v>
      </c>
      <c r="C103" s="225" t="str">
        <f>IF(PLANILHA!E103=0,"",PLANILHA!E103)</f>
        <v>Porta/portão tipo gradil sob medida, conforme padrão existente</v>
      </c>
      <c r="D103" s="226" t="str">
        <f>IF(PLANILHA!F103=0,"",PLANILHA!F103)</f>
        <v>m²</v>
      </c>
      <c r="E103" s="227">
        <f>IF(PLANILHA!G103=0,"",PLANILHA!G103)</f>
        <v>15.93</v>
      </c>
      <c r="F103" s="202" t="s">
        <v>1526</v>
      </c>
      <c r="G103" s="174" t="str">
        <f t="shared" si="3"/>
        <v>I</v>
      </c>
    </row>
    <row r="104" spans="1:7" ht="51" x14ac:dyDescent="0.2">
      <c r="A104" s="172" t="str">
        <f t="shared" si="2"/>
        <v>F</v>
      </c>
      <c r="B104" s="225" t="str">
        <f>IF(PLANILHA!B104=0,"",PLANILHA!B104)</f>
        <v xml:space="preserve"> 4.8.2 </v>
      </c>
      <c r="C104" s="225" t="str">
        <f>IF(PLANILHA!E104=0,"",PLANILHA!E104)</f>
        <v>Gradil de ferro perfilado, tipo parque, conforme padrão existente</v>
      </c>
      <c r="D104" s="226" t="str">
        <f>IF(PLANILHA!F104=0,"",PLANILHA!F104)</f>
        <v>m²</v>
      </c>
      <c r="E104" s="227">
        <f>IF(PLANILHA!G104=0,"",PLANILHA!G104)</f>
        <v>28.16</v>
      </c>
      <c r="F104" s="202" t="s">
        <v>1527</v>
      </c>
      <c r="G104" s="174" t="str">
        <f t="shared" si="3"/>
        <v>I</v>
      </c>
    </row>
    <row r="105" spans="1:7" ht="25.5" x14ac:dyDescent="0.2">
      <c r="A105" s="172" t="str">
        <f t="shared" si="2"/>
        <v>F</v>
      </c>
      <c r="B105" s="225" t="str">
        <f>IF(PLANILHA!B105=0,"",PLANILHA!B105)</f>
        <v xml:space="preserve"> 4.8.3 </v>
      </c>
      <c r="C105" s="225" t="str">
        <f>IF(PLANILHA!E105=0,"",PLANILHA!E105)</f>
        <v>Sistema eletrônico de automatização de portão, para esforços até 800 kg</v>
      </c>
      <c r="D105" s="226" t="str">
        <f>IF(PLANILHA!F105=0,"",PLANILHA!F105)</f>
        <v>CJ</v>
      </c>
      <c r="E105" s="227">
        <f>IF(PLANILHA!G105=0,"",PLANILHA!G105)</f>
        <v>1</v>
      </c>
      <c r="F105" s="202" t="s">
        <v>1215</v>
      </c>
      <c r="G105" s="174" t="str">
        <f t="shared" si="3"/>
        <v>I</v>
      </c>
    </row>
    <row r="106" spans="1:7" ht="51" x14ac:dyDescent="0.2">
      <c r="A106" s="172" t="str">
        <f t="shared" si="2"/>
        <v>F</v>
      </c>
      <c r="B106" s="225" t="str">
        <f>IF(PLANILHA!B106=0,"",PLANILHA!B106)</f>
        <v xml:space="preserve"> 4.8.4 </v>
      </c>
      <c r="C106" s="225" t="str">
        <f>IF(PLANILHA!E106=0,"",PLANILHA!E106)</f>
        <v>Esmalte à base água em superfície metálica, inclusive preparo</v>
      </c>
      <c r="D106" s="226" t="str">
        <f>IF(PLANILHA!F106=0,"",PLANILHA!F106)</f>
        <v>m²</v>
      </c>
      <c r="E106" s="227">
        <f>IF(PLANILHA!G106=0,"",PLANILHA!G106)</f>
        <v>132.27000000000001</v>
      </c>
      <c r="F106" s="202" t="s">
        <v>1216</v>
      </c>
      <c r="G106" s="174" t="str">
        <f t="shared" si="3"/>
        <v>I</v>
      </c>
    </row>
    <row r="107" spans="1:7" ht="38.25" x14ac:dyDescent="0.2">
      <c r="A107" s="172" t="str">
        <f t="shared" si="2"/>
        <v>F</v>
      </c>
      <c r="B107" s="225" t="str">
        <f>IF(PLANILHA!B107=0,"",PLANILHA!B107)</f>
        <v xml:space="preserve"> 4.8.5 </v>
      </c>
      <c r="C107" s="225" t="str">
        <f>IF(PLANILHA!E107=0,"",PLANILHA!E107)</f>
        <v>Fornecimento e montagem de estrutura em aço ASTM-A36, sem pintura</v>
      </c>
      <c r="D107" s="226" t="str">
        <f>IF(PLANILHA!F107=0,"",PLANILHA!F107)</f>
        <v>KG</v>
      </c>
      <c r="E107" s="227">
        <f>IF(PLANILHA!G107=0,"",PLANILHA!G107)</f>
        <v>61</v>
      </c>
      <c r="F107" s="202" t="s">
        <v>1217</v>
      </c>
      <c r="G107" s="174" t="str">
        <f t="shared" si="3"/>
        <v>I</v>
      </c>
    </row>
    <row r="108" spans="1:7" x14ac:dyDescent="0.2">
      <c r="A108" s="172" t="str">
        <f t="shared" si="2"/>
        <v>F</v>
      </c>
      <c r="B108" s="225" t="str">
        <f>IF(PLANILHA!B108=0,"",PLANILHA!B108)</f>
        <v xml:space="preserve"> 4.9 </v>
      </c>
      <c r="C108" s="225" t="str">
        <f>IF(PLANILHA!E108=0,"",PLANILHA!E108)</f>
        <v>LETREIRO</v>
      </c>
      <c r="D108" s="226" t="str">
        <f>IF(PLANILHA!F108=0,"",PLANILHA!F108)</f>
        <v/>
      </c>
      <c r="E108" s="227" t="str">
        <f>IF(PLANILHA!G108=0,"",PLANILHA!G108)</f>
        <v/>
      </c>
      <c r="F108" s="202"/>
      <c r="G108" s="174" t="str">
        <f t="shared" si="3"/>
        <v>T</v>
      </c>
    </row>
    <row r="109" spans="1:7" ht="38.25" x14ac:dyDescent="0.2">
      <c r="A109" s="172" t="str">
        <f t="shared" si="2"/>
        <v>F</v>
      </c>
      <c r="B109" s="225" t="str">
        <f>IF(PLANILHA!B109=0,"",PLANILHA!B109)</f>
        <v xml:space="preserve"> 4.9.1 </v>
      </c>
      <c r="C109" s="225" t="str">
        <f>IF(PLANILHA!E109=0,"",PLANILHA!E109)</f>
        <v>Fornecimento de peças diversas para estrutura em madeira</v>
      </c>
      <c r="D109" s="226" t="str">
        <f>IF(PLANILHA!F109=0,"",PLANILHA!F109)</f>
        <v>m³</v>
      </c>
      <c r="E109" s="227">
        <f>IF(PLANILHA!G109=0,"",PLANILHA!G109)</f>
        <v>0.24</v>
      </c>
      <c r="F109" s="202" t="s">
        <v>1218</v>
      </c>
      <c r="G109" s="174" t="str">
        <f t="shared" si="3"/>
        <v>I</v>
      </c>
    </row>
    <row r="110" spans="1:7" x14ac:dyDescent="0.2">
      <c r="A110" s="172" t="str">
        <f t="shared" si="2"/>
        <v>F</v>
      </c>
      <c r="B110" s="225" t="str">
        <f>IF(PLANILHA!B110=0,"",PLANILHA!B110)</f>
        <v xml:space="preserve"> 5 </v>
      </c>
      <c r="C110" s="225" t="str">
        <f>IF(PLANILHA!E110=0,"",PLANILHA!E110)</f>
        <v>QUIOSQUE</v>
      </c>
      <c r="D110" s="226" t="str">
        <f>IF(PLANILHA!F110=0,"",PLANILHA!F110)</f>
        <v/>
      </c>
      <c r="E110" s="227" t="str">
        <f>IF(PLANILHA!G110=0,"",PLANILHA!G110)</f>
        <v/>
      </c>
      <c r="F110" s="202"/>
      <c r="G110" s="174" t="str">
        <f t="shared" si="3"/>
        <v>T</v>
      </c>
    </row>
    <row r="111" spans="1:7" x14ac:dyDescent="0.2">
      <c r="A111" s="172" t="str">
        <f t="shared" si="2"/>
        <v>F</v>
      </c>
      <c r="B111" s="225" t="str">
        <f>IF(PLANILHA!B111=0,"",PLANILHA!B111)</f>
        <v xml:space="preserve"> 5.1 </v>
      </c>
      <c r="C111" s="225" t="str">
        <f>IF(PLANILHA!E111=0,"",PLANILHA!E111)</f>
        <v>SERVIÇOS PRELIMINARES</v>
      </c>
      <c r="D111" s="226" t="str">
        <f>IF(PLANILHA!F111=0,"",PLANILHA!F111)</f>
        <v/>
      </c>
      <c r="E111" s="227" t="str">
        <f>IF(PLANILHA!G111=0,"",PLANILHA!G111)</f>
        <v/>
      </c>
      <c r="F111" s="202"/>
      <c r="G111" s="174" t="str">
        <f t="shared" si="3"/>
        <v>T</v>
      </c>
    </row>
    <row r="112" spans="1:7" ht="38.25" x14ac:dyDescent="0.2">
      <c r="A112" s="172" t="str">
        <f t="shared" si="2"/>
        <v>F</v>
      </c>
      <c r="B112" s="225" t="str">
        <f>IF(PLANILHA!B112=0,"",PLANILHA!B112)</f>
        <v xml:space="preserve"> 5.1.1 </v>
      </c>
      <c r="C112" s="225" t="str">
        <f>IF(PLANILHA!E112=0,"",PLANILHA!E112)</f>
        <v>Locação de obra de edificação</v>
      </c>
      <c r="D112" s="226" t="str">
        <f>IF(PLANILHA!F112=0,"",PLANILHA!F112)</f>
        <v>m²</v>
      </c>
      <c r="E112" s="227">
        <f>IF(PLANILHA!G112=0,"",PLANILHA!G112)</f>
        <v>96.8</v>
      </c>
      <c r="F112" s="202" t="s">
        <v>1219</v>
      </c>
      <c r="G112" s="174" t="str">
        <f t="shared" si="3"/>
        <v>I</v>
      </c>
    </row>
    <row r="113" spans="1:7" x14ac:dyDescent="0.2">
      <c r="A113" s="172" t="str">
        <f t="shared" si="2"/>
        <v>F</v>
      </c>
      <c r="B113" s="225" t="str">
        <f>IF(PLANILHA!B113=0,"",PLANILHA!B113)</f>
        <v xml:space="preserve"> 5.2 </v>
      </c>
      <c r="C113" s="225" t="str">
        <f>IF(PLANILHA!E113=0,"",PLANILHA!E113)</f>
        <v>ESTACA</v>
      </c>
      <c r="D113" s="226" t="str">
        <f>IF(PLANILHA!F113=0,"",PLANILHA!F113)</f>
        <v/>
      </c>
      <c r="E113" s="227" t="str">
        <f>IF(PLANILHA!G113=0,"",PLANILHA!G113)</f>
        <v/>
      </c>
      <c r="F113" s="202"/>
      <c r="G113" s="174" t="str">
        <f t="shared" si="3"/>
        <v>T</v>
      </c>
    </row>
    <row r="114" spans="1:7" ht="25.5" x14ac:dyDescent="0.2">
      <c r="A114" s="172" t="str">
        <f t="shared" si="2"/>
        <v>F</v>
      </c>
      <c r="B114" s="225" t="str">
        <f>IF(PLANILHA!B114=0,"",PLANILHA!B114)</f>
        <v xml:space="preserve"> 5.2.1 </v>
      </c>
      <c r="C114" s="225" t="str">
        <f>IF(PLANILHA!E114=0,"",PLANILHA!E114)</f>
        <v>Estaca pré-moldada de concreto até 40 t</v>
      </c>
      <c r="D114" s="226" t="str">
        <f>IF(PLANILHA!F114=0,"",PLANILHA!F114)</f>
        <v>M</v>
      </c>
      <c r="E114" s="227">
        <f>IF(PLANILHA!G114=0,"",PLANILHA!G114)</f>
        <v>80</v>
      </c>
      <c r="F114" s="202" t="s">
        <v>1220</v>
      </c>
      <c r="G114" s="174" t="str">
        <f t="shared" si="3"/>
        <v>I</v>
      </c>
    </row>
    <row r="115" spans="1:7" x14ac:dyDescent="0.2">
      <c r="A115" s="172" t="str">
        <f t="shared" si="2"/>
        <v>F</v>
      </c>
      <c r="B115" s="225" t="str">
        <f>IF(PLANILHA!B115=0,"",PLANILHA!B115)</f>
        <v xml:space="preserve"> 5.3 </v>
      </c>
      <c r="C115" s="225" t="str">
        <f>IF(PLANILHA!E115=0,"",PLANILHA!E115)</f>
        <v>BLOCOS DE COROAMENTO</v>
      </c>
      <c r="D115" s="226" t="str">
        <f>IF(PLANILHA!F115=0,"",PLANILHA!F115)</f>
        <v/>
      </c>
      <c r="E115" s="227" t="str">
        <f>IF(PLANILHA!G115=0,"",PLANILHA!G115)</f>
        <v/>
      </c>
      <c r="F115" s="202"/>
      <c r="G115" s="174" t="str">
        <f t="shared" si="3"/>
        <v>T</v>
      </c>
    </row>
    <row r="116" spans="1:7" ht="38.25" x14ac:dyDescent="0.2">
      <c r="A116" s="172" t="str">
        <f t="shared" si="2"/>
        <v>F</v>
      </c>
      <c r="B116" s="225" t="str">
        <f>IF(PLANILHA!B116=0,"",PLANILHA!B116)</f>
        <v xml:space="preserve"> 5.3.1 </v>
      </c>
      <c r="C116" s="225" t="str">
        <f>IF(PLANILHA!E116=0,"",PLANILHA!E116)</f>
        <v>Forma em madeira comum para fundação</v>
      </c>
      <c r="D116" s="226" t="str">
        <f>IF(PLANILHA!F116=0,"",PLANILHA!F116)</f>
        <v>m²</v>
      </c>
      <c r="E116" s="227">
        <f>IF(PLANILHA!G116=0,"",PLANILHA!G116)</f>
        <v>31.2</v>
      </c>
      <c r="F116" s="202" t="s">
        <v>1221</v>
      </c>
      <c r="G116" s="174" t="str">
        <f t="shared" si="3"/>
        <v>I</v>
      </c>
    </row>
    <row r="117" spans="1:7" ht="25.5" x14ac:dyDescent="0.2">
      <c r="A117" s="172" t="str">
        <f t="shared" si="2"/>
        <v>F</v>
      </c>
      <c r="B117" s="225" t="str">
        <f>IF(PLANILHA!B117=0,"",PLANILHA!B117)</f>
        <v xml:space="preserve"> 5.3.2 </v>
      </c>
      <c r="C117" s="225" t="str">
        <f>IF(PLANILHA!E117=0,"",PLANILHA!E117)</f>
        <v>Lastro de pedra britada</v>
      </c>
      <c r="D117" s="226" t="str">
        <f>IF(PLANILHA!F117=0,"",PLANILHA!F117)</f>
        <v>m³</v>
      </c>
      <c r="E117" s="227">
        <f>IF(PLANILHA!G117=0,"",PLANILHA!G117)</f>
        <v>0.36</v>
      </c>
      <c r="F117" s="202" t="s">
        <v>1222</v>
      </c>
      <c r="G117" s="174" t="str">
        <f t="shared" si="3"/>
        <v>I</v>
      </c>
    </row>
    <row r="118" spans="1:7" ht="51" x14ac:dyDescent="0.2">
      <c r="A118" s="172" t="str">
        <f t="shared" si="2"/>
        <v>F</v>
      </c>
      <c r="B118" s="225" t="str">
        <f>IF(PLANILHA!B118=0,"",PLANILHA!B118)</f>
        <v xml:space="preserve"> 5.3.3 </v>
      </c>
      <c r="C118" s="225" t="str">
        <f>IF(PLANILHA!E118=0,"",PLANILHA!E118)</f>
        <v>Armadura em barra de aço CA-50 (A ou B) fyk = 500 MPa</v>
      </c>
      <c r="D118" s="226" t="str">
        <f>IF(PLANILHA!F118=0,"",PLANILHA!F118)</f>
        <v>KG</v>
      </c>
      <c r="E118" s="227">
        <f>IF(PLANILHA!G118=0,"",PLANILHA!G118)</f>
        <v>217.18</v>
      </c>
      <c r="F118" s="202" t="s">
        <v>1223</v>
      </c>
      <c r="G118" s="174" t="str">
        <f t="shared" si="3"/>
        <v>I</v>
      </c>
    </row>
    <row r="119" spans="1:7" ht="25.5" x14ac:dyDescent="0.2">
      <c r="A119" s="172" t="str">
        <f t="shared" si="2"/>
        <v>F</v>
      </c>
      <c r="B119" s="225" t="str">
        <f>IF(PLANILHA!B119=0,"",PLANILHA!B119)</f>
        <v xml:space="preserve"> 5.3.4 </v>
      </c>
      <c r="C119" s="225" t="str">
        <f>IF(PLANILHA!E119=0,"",PLANILHA!E119)</f>
        <v>Concreto usinado, fck = 25 MPa</v>
      </c>
      <c r="D119" s="226" t="str">
        <f>IF(PLANILHA!F119=0,"",PLANILHA!F119)</f>
        <v>m³</v>
      </c>
      <c r="E119" s="227">
        <f>IF(PLANILHA!G119=0,"",PLANILHA!G119)</f>
        <v>4.32</v>
      </c>
      <c r="F119" s="202" t="s">
        <v>1224</v>
      </c>
      <c r="G119" s="174" t="str">
        <f t="shared" si="3"/>
        <v>I</v>
      </c>
    </row>
    <row r="120" spans="1:7" ht="25.5" x14ac:dyDescent="0.2">
      <c r="A120" s="172" t="str">
        <f t="shared" si="2"/>
        <v>F</v>
      </c>
      <c r="B120" s="225" t="str">
        <f>IF(PLANILHA!B120=0,"",PLANILHA!B120)</f>
        <v xml:space="preserve"> 5.3.5 </v>
      </c>
      <c r="C120" s="225" t="str">
        <f>IF(PLANILHA!E120=0,"",PLANILHA!E120)</f>
        <v>Lançamento e adensamento de concreto ou massa em fundação</v>
      </c>
      <c r="D120" s="226" t="str">
        <f>IF(PLANILHA!F120=0,"",PLANILHA!F120)</f>
        <v>m³</v>
      </c>
      <c r="E120" s="227">
        <f>IF(PLANILHA!G120=0,"",PLANILHA!G120)</f>
        <v>4.32</v>
      </c>
      <c r="F120" s="202" t="s">
        <v>1224</v>
      </c>
      <c r="G120" s="174" t="str">
        <f t="shared" si="3"/>
        <v>I</v>
      </c>
    </row>
    <row r="121" spans="1:7" ht="63.75" x14ac:dyDescent="0.2">
      <c r="A121" s="172" t="str">
        <f t="shared" si="2"/>
        <v>F</v>
      </c>
      <c r="B121" s="225" t="str">
        <f>IF(PLANILHA!B121=0,"",PLANILHA!B121)</f>
        <v xml:space="preserve"> 5.3.6 </v>
      </c>
      <c r="C121" s="225" t="str">
        <f>IF(PLANILHA!E121=0,"",PLANILHA!E121)</f>
        <v>Impermeabilização em pintura de asfalto oxidado com solventes orgânicos, sobre massa</v>
      </c>
      <c r="D121" s="226" t="str">
        <f>IF(PLANILHA!F121=0,"",PLANILHA!F121)</f>
        <v>m²</v>
      </c>
      <c r="E121" s="227">
        <f>IF(PLANILHA!G121=0,"",PLANILHA!G121)</f>
        <v>36</v>
      </c>
      <c r="F121" s="202" t="s">
        <v>1225</v>
      </c>
      <c r="G121" s="174" t="str">
        <f t="shared" si="3"/>
        <v>I</v>
      </c>
    </row>
    <row r="122" spans="1:7" x14ac:dyDescent="0.2">
      <c r="A122" s="172" t="str">
        <f t="shared" si="2"/>
        <v>F</v>
      </c>
      <c r="B122" s="225" t="str">
        <f>IF(PLANILHA!B122=0,"",PLANILHA!B122)</f>
        <v xml:space="preserve"> 5.4 </v>
      </c>
      <c r="C122" s="225" t="str">
        <f>IF(PLANILHA!E122=0,"",PLANILHA!E122)</f>
        <v>VIGAS BALDRAME</v>
      </c>
      <c r="D122" s="226" t="str">
        <f>IF(PLANILHA!F122=0,"",PLANILHA!F122)</f>
        <v/>
      </c>
      <c r="E122" s="227" t="str">
        <f>IF(PLANILHA!G122=0,"",PLANILHA!G122)</f>
        <v/>
      </c>
      <c r="F122" s="202"/>
      <c r="G122" s="174" t="str">
        <f t="shared" si="3"/>
        <v>T</v>
      </c>
    </row>
    <row r="123" spans="1:7" ht="51" x14ac:dyDescent="0.2">
      <c r="A123" s="172" t="str">
        <f t="shared" si="2"/>
        <v>F</v>
      </c>
      <c r="B123" s="225" t="str">
        <f>IF(PLANILHA!B123=0,"",PLANILHA!B123)</f>
        <v xml:space="preserve"> 5.4.1 </v>
      </c>
      <c r="C123" s="225" t="str">
        <f>IF(PLANILHA!E123=0,"",PLANILHA!E123)</f>
        <v>Forma em madeira comum para fundação</v>
      </c>
      <c r="D123" s="226" t="str">
        <f>IF(PLANILHA!F123=0,"",PLANILHA!F123)</f>
        <v>m²</v>
      </c>
      <c r="E123" s="227">
        <f>IF(PLANILHA!G123=0,"",PLANILHA!G123)</f>
        <v>61.6</v>
      </c>
      <c r="F123" s="202" t="s">
        <v>1226</v>
      </c>
      <c r="G123" s="174" t="str">
        <f t="shared" si="3"/>
        <v>I</v>
      </c>
    </row>
    <row r="124" spans="1:7" ht="38.25" x14ac:dyDescent="0.2">
      <c r="A124" s="172" t="str">
        <f t="shared" si="2"/>
        <v>F</v>
      </c>
      <c r="B124" s="225" t="str">
        <f>IF(PLANILHA!B124=0,"",PLANILHA!B124)</f>
        <v xml:space="preserve"> 5.4.2 </v>
      </c>
      <c r="C124" s="225" t="str">
        <f>IF(PLANILHA!E124=0,"",PLANILHA!E124)</f>
        <v>Lastro de pedra britada</v>
      </c>
      <c r="D124" s="226" t="str">
        <f>IF(PLANILHA!F124=0,"",PLANILHA!F124)</f>
        <v>m³</v>
      </c>
      <c r="E124" s="227">
        <f>IF(PLANILHA!G124=0,"",PLANILHA!G124)</f>
        <v>0.66</v>
      </c>
      <c r="F124" s="202" t="s">
        <v>1227</v>
      </c>
      <c r="G124" s="174" t="str">
        <f t="shared" si="3"/>
        <v>I</v>
      </c>
    </row>
    <row r="125" spans="1:7" ht="38.25" x14ac:dyDescent="0.2">
      <c r="A125" s="172" t="str">
        <f t="shared" si="2"/>
        <v>F</v>
      </c>
      <c r="B125" s="225" t="str">
        <f>IF(PLANILHA!B125=0,"",PLANILHA!B125)</f>
        <v xml:space="preserve"> 5.4.3 </v>
      </c>
      <c r="C125" s="225" t="str">
        <f>IF(PLANILHA!E125=0,"",PLANILHA!E125)</f>
        <v>Armadura em barra de aço CA-50 (A ou B) fyk = 500 MPa</v>
      </c>
      <c r="D125" s="226" t="str">
        <f>IF(PLANILHA!F125=0,"",PLANILHA!F125)</f>
        <v>KG</v>
      </c>
      <c r="E125" s="227">
        <f>IF(PLANILHA!G125=0,"",PLANILHA!G125)</f>
        <v>217.18</v>
      </c>
      <c r="F125" s="202" t="s">
        <v>1228</v>
      </c>
      <c r="G125" s="174" t="str">
        <f t="shared" si="3"/>
        <v>I</v>
      </c>
    </row>
    <row r="126" spans="1:7" ht="63.75" x14ac:dyDescent="0.2">
      <c r="A126" s="172" t="str">
        <f t="shared" si="2"/>
        <v>F</v>
      </c>
      <c r="B126" s="225" t="str">
        <f>IF(PLANILHA!B126=0,"",PLANILHA!B126)</f>
        <v xml:space="preserve"> 5.4.4 </v>
      </c>
      <c r="C126" s="225" t="str">
        <f>IF(PLANILHA!E126=0,"",PLANILHA!E126)</f>
        <v>Armadura em barra de aço CA-60 (A ou B) fyk = 600 MPa</v>
      </c>
      <c r="D126" s="226" t="str">
        <f>IF(PLANILHA!F126=0,"",PLANILHA!F126)</f>
        <v>KG</v>
      </c>
      <c r="E126" s="227">
        <f>IF(PLANILHA!G126=0,"",PLANILHA!G126)</f>
        <v>63.28</v>
      </c>
      <c r="F126" s="202" t="s">
        <v>1229</v>
      </c>
      <c r="G126" s="174" t="str">
        <f t="shared" si="3"/>
        <v>I</v>
      </c>
    </row>
    <row r="127" spans="1:7" ht="38.25" x14ac:dyDescent="0.2">
      <c r="A127" s="172" t="str">
        <f t="shared" si="2"/>
        <v>F</v>
      </c>
      <c r="B127" s="225" t="str">
        <f>IF(PLANILHA!B127=0,"",PLANILHA!B127)</f>
        <v xml:space="preserve"> 5.4.5 </v>
      </c>
      <c r="C127" s="225" t="str">
        <f>IF(PLANILHA!E127=0,"",PLANILHA!E127)</f>
        <v>Concreto usinado, fck = 25 MPa</v>
      </c>
      <c r="D127" s="226" t="str">
        <f>IF(PLANILHA!F127=0,"",PLANILHA!F127)</f>
        <v>m³</v>
      </c>
      <c r="E127" s="227">
        <f>IF(PLANILHA!G127=0,"",PLANILHA!G127)</f>
        <v>3.96</v>
      </c>
      <c r="F127" s="202" t="s">
        <v>1230</v>
      </c>
      <c r="G127" s="174" t="str">
        <f t="shared" si="3"/>
        <v>I</v>
      </c>
    </row>
    <row r="128" spans="1:7" ht="38.25" x14ac:dyDescent="0.2">
      <c r="A128" s="172" t="str">
        <f t="shared" si="2"/>
        <v>F</v>
      </c>
      <c r="B128" s="225" t="str">
        <f>IF(PLANILHA!B128=0,"",PLANILHA!B128)</f>
        <v xml:space="preserve"> 5.4.6 </v>
      </c>
      <c r="C128" s="225" t="str">
        <f>IF(PLANILHA!E128=0,"",PLANILHA!E128)</f>
        <v>Lançamento e adensamento de concreto ou massa em fundação</v>
      </c>
      <c r="D128" s="226" t="str">
        <f>IF(PLANILHA!F128=0,"",PLANILHA!F128)</f>
        <v>m³</v>
      </c>
      <c r="E128" s="227">
        <f>IF(PLANILHA!G128=0,"",PLANILHA!G128)</f>
        <v>3.96</v>
      </c>
      <c r="F128" s="202" t="s">
        <v>1230</v>
      </c>
      <c r="G128" s="174" t="str">
        <f t="shared" si="3"/>
        <v>I</v>
      </c>
    </row>
    <row r="129" spans="1:7" ht="63.75" x14ac:dyDescent="0.2">
      <c r="A129" s="172" t="str">
        <f t="shared" si="2"/>
        <v>F</v>
      </c>
      <c r="B129" s="225" t="str">
        <f>IF(PLANILHA!B129=0,"",PLANILHA!B129)</f>
        <v xml:space="preserve"> 5.4.7 </v>
      </c>
      <c r="C129" s="225" t="str">
        <f>IF(PLANILHA!E129=0,"",PLANILHA!E129)</f>
        <v>Impermeabilização em pintura de asfalto oxidado com solventes orgânicos, sobre massa</v>
      </c>
      <c r="D129" s="226" t="str">
        <f>IF(PLANILHA!F129=0,"",PLANILHA!F129)</f>
        <v>m²</v>
      </c>
      <c r="E129" s="227">
        <f>IF(PLANILHA!G129=0,"",PLANILHA!G129)</f>
        <v>66</v>
      </c>
      <c r="F129" s="202" t="s">
        <v>1231</v>
      </c>
      <c r="G129" s="174" t="str">
        <f t="shared" si="3"/>
        <v>I</v>
      </c>
    </row>
    <row r="130" spans="1:7" x14ac:dyDescent="0.2">
      <c r="A130" s="172" t="str">
        <f t="shared" si="2"/>
        <v>F</v>
      </c>
      <c r="B130" s="225" t="str">
        <f>IF(PLANILHA!B130=0,"",PLANILHA!B130)</f>
        <v xml:space="preserve"> 5.5 </v>
      </c>
      <c r="C130" s="225" t="str">
        <f>IF(PLANILHA!E130=0,"",PLANILHA!E130)</f>
        <v>ALVENARIAS E FECHAMENTOS</v>
      </c>
      <c r="D130" s="226" t="str">
        <f>IF(PLANILHA!F130=0,"",PLANILHA!F130)</f>
        <v/>
      </c>
      <c r="E130" s="227" t="str">
        <f>IF(PLANILHA!G130=0,"",PLANILHA!G130)</f>
        <v/>
      </c>
      <c r="F130" s="202"/>
      <c r="G130" s="174" t="str">
        <f t="shared" si="3"/>
        <v>T</v>
      </c>
    </row>
    <row r="131" spans="1:7" ht="38.25" x14ac:dyDescent="0.2">
      <c r="A131" s="172" t="str">
        <f t="shared" si="2"/>
        <v>F</v>
      </c>
      <c r="B131" s="225" t="str">
        <f>IF(PLANILHA!B131=0,"",PLANILHA!B131)</f>
        <v xml:space="preserve"> 5.5.1 </v>
      </c>
      <c r="C131" s="225" t="str">
        <f>IF(PLANILHA!E131=0,"",PLANILHA!E131)</f>
        <v>Alvenaria de bloco de concreto estrutural 14 x 19 x 39 cm - classe A</v>
      </c>
      <c r="D131" s="226" t="str">
        <f>IF(PLANILHA!F131=0,"",PLANILHA!F131)</f>
        <v>m²</v>
      </c>
      <c r="E131" s="227">
        <f>IF(PLANILHA!G131=0,"",PLANILHA!G131)</f>
        <v>28.8</v>
      </c>
      <c r="F131" s="202" t="s">
        <v>1232</v>
      </c>
      <c r="G131" s="174" t="str">
        <f t="shared" si="3"/>
        <v>I</v>
      </c>
    </row>
    <row r="132" spans="1:7" ht="76.5" x14ac:dyDescent="0.2">
      <c r="A132" s="172" t="str">
        <f t="shared" si="2"/>
        <v>F</v>
      </c>
      <c r="B132" s="225" t="str">
        <f>IF(PLANILHA!B132=0,"",PLANILHA!B132)</f>
        <v xml:space="preserve"> 5.5.2 </v>
      </c>
      <c r="C132" s="225" t="str">
        <f>IF(PLANILHA!E132=0,"",PLANILHA!E132)</f>
        <v>Argamassa graute</v>
      </c>
      <c r="D132" s="226" t="str">
        <f>IF(PLANILHA!F132=0,"",PLANILHA!F132)</f>
        <v>m³</v>
      </c>
      <c r="E132" s="227">
        <f>IF(PLANILHA!G132=0,"",PLANILHA!G132)</f>
        <v>3.31</v>
      </c>
      <c r="F132" s="202" t="s">
        <v>1233</v>
      </c>
      <c r="G132" s="174" t="str">
        <f t="shared" si="3"/>
        <v>I</v>
      </c>
    </row>
    <row r="133" spans="1:7" ht="76.5" x14ac:dyDescent="0.2">
      <c r="A133" s="172" t="str">
        <f t="shared" si="2"/>
        <v>F</v>
      </c>
      <c r="B133" s="225" t="str">
        <f>IF(PLANILHA!B133=0,"",PLANILHA!B133)</f>
        <v xml:space="preserve"> 5.5.3 </v>
      </c>
      <c r="C133" s="225" t="str">
        <f>IF(PLANILHA!E133=0,"",PLANILHA!E133)</f>
        <v>Armadura em barra de aço CA-50 (A ou B) fyk = 500 MPa</v>
      </c>
      <c r="D133" s="226" t="str">
        <f>IF(PLANILHA!F133=0,"",PLANILHA!F133)</f>
        <v>KG</v>
      </c>
      <c r="E133" s="227">
        <f>IF(PLANILHA!G133=0,"",PLANILHA!G133)</f>
        <v>292.33</v>
      </c>
      <c r="F133" s="202" t="s">
        <v>1234</v>
      </c>
      <c r="G133" s="174" t="str">
        <f t="shared" si="3"/>
        <v>I</v>
      </c>
    </row>
    <row r="134" spans="1:7" x14ac:dyDescent="0.2">
      <c r="A134" s="172" t="str">
        <f t="shared" si="2"/>
        <v>F</v>
      </c>
      <c r="B134" s="225" t="str">
        <f>IF(PLANILHA!B134=0,"",PLANILHA!B134)</f>
        <v xml:space="preserve"> 5.6 </v>
      </c>
      <c r="C134" s="225" t="str">
        <f>IF(PLANILHA!E134=0,"",PLANILHA!E134)</f>
        <v>PILAR DE MADEIRA</v>
      </c>
      <c r="D134" s="226" t="str">
        <f>IF(PLANILHA!F134=0,"",PLANILHA!F134)</f>
        <v/>
      </c>
      <c r="E134" s="227" t="str">
        <f>IF(PLANILHA!G134=0,"",PLANILHA!G134)</f>
        <v/>
      </c>
      <c r="F134" s="202"/>
      <c r="G134" s="174" t="str">
        <f t="shared" si="3"/>
        <v>T</v>
      </c>
    </row>
    <row r="135" spans="1:7" ht="25.5" x14ac:dyDescent="0.2">
      <c r="A135" s="172" t="str">
        <f t="shared" si="2"/>
        <v>F</v>
      </c>
      <c r="B135" s="225" t="str">
        <f>IF(PLANILHA!B135=0,"",PLANILHA!B135)</f>
        <v xml:space="preserve"> 5.6.1 </v>
      </c>
      <c r="C135" s="225" t="str">
        <f>IF(PLANILHA!E135=0,"",PLANILHA!E135)</f>
        <v>Fornecimento de peças diversas para estrutura em madeira</v>
      </c>
      <c r="D135" s="226" t="str">
        <f>IF(PLANILHA!F135=0,"",PLANILHA!F135)</f>
        <v>m³</v>
      </c>
      <c r="E135" s="227">
        <f>IF(PLANILHA!G135=0,"",PLANILHA!G135)</f>
        <v>2.63</v>
      </c>
      <c r="F135" s="202" t="s">
        <v>1235</v>
      </c>
      <c r="G135" s="174" t="str">
        <f t="shared" si="3"/>
        <v>I</v>
      </c>
    </row>
    <row r="136" spans="1:7" x14ac:dyDescent="0.2">
      <c r="A136" s="172" t="str">
        <f t="shared" si="2"/>
        <v>F</v>
      </c>
      <c r="B136" s="225" t="str">
        <f>IF(PLANILHA!B136=0,"",PLANILHA!B136)</f>
        <v xml:space="preserve"> 5.7 </v>
      </c>
      <c r="C136" s="225" t="str">
        <f>IF(PLANILHA!E136=0,"",PLANILHA!E136)</f>
        <v>PISO INTERTRAVADO</v>
      </c>
      <c r="D136" s="226" t="str">
        <f>IF(PLANILHA!F136=0,"",PLANILHA!F136)</f>
        <v/>
      </c>
      <c r="E136" s="227" t="str">
        <f>IF(PLANILHA!G136=0,"",PLANILHA!G136)</f>
        <v/>
      </c>
      <c r="F136" s="202"/>
      <c r="G136" s="174" t="str">
        <f t="shared" si="3"/>
        <v>T</v>
      </c>
    </row>
    <row r="137" spans="1:7" ht="89.25" x14ac:dyDescent="0.2">
      <c r="A137" s="172" t="str">
        <f t="shared" si="2"/>
        <v>F</v>
      </c>
      <c r="B137" s="225" t="str">
        <f>IF(PLANILHA!B137=0,"",PLANILHA!B137)</f>
        <v xml:space="preserve"> 5.7.1 </v>
      </c>
      <c r="C137" s="225" t="str">
        <f>IF(PLANILHA!E137=0,"",PLANILHA!E137)</f>
        <v>Abertura de caixa até 25 cm, inclui escavação, compactação, transporte e preparo do sub-leito</v>
      </c>
      <c r="D137" s="226" t="str">
        <f>IF(PLANILHA!F137=0,"",PLANILHA!F137)</f>
        <v>m²</v>
      </c>
      <c r="E137" s="227">
        <f>IF(PLANILHA!G137=0,"",PLANILHA!G137)</f>
        <v>290.2</v>
      </c>
      <c r="F137" s="202" t="s">
        <v>1236</v>
      </c>
      <c r="G137" s="174" t="str">
        <f t="shared" si="3"/>
        <v>I</v>
      </c>
    </row>
    <row r="138" spans="1:7" ht="63.75" x14ac:dyDescent="0.2">
      <c r="A138" s="172" t="str">
        <f t="shared" si="2"/>
        <v>F</v>
      </c>
      <c r="B138" s="225" t="str">
        <f>IF(PLANILHA!B138=0,"",PLANILHA!B138)</f>
        <v xml:space="preserve"> 5.7.2 </v>
      </c>
      <c r="C138" s="225" t="str">
        <f>IF(PLANILHA!E138=0,"",PLANILHA!E138)</f>
        <v>NIVELAMENTO DE PISO COM PÓ DE PEDRA, SEM CONTROLE DE COMPACTAÇÃO, ACABAMENTO SEM IMPERFEIÇÕES</v>
      </c>
      <c r="D138" s="226" t="str">
        <f>IF(PLANILHA!F138=0,"",PLANILHA!F138)</f>
        <v>M³</v>
      </c>
      <c r="E138" s="227">
        <f>IF(PLANILHA!G138=0,"",PLANILHA!G138)</f>
        <v>14.51</v>
      </c>
      <c r="F138" s="202" t="s">
        <v>1237</v>
      </c>
      <c r="G138" s="174" t="str">
        <f t="shared" si="3"/>
        <v>I</v>
      </c>
    </row>
    <row r="139" spans="1:7" ht="89.25" x14ac:dyDescent="0.2">
      <c r="A139" s="172" t="str">
        <f t="shared" si="2"/>
        <v>F</v>
      </c>
      <c r="B139" s="225" t="str">
        <f>IF(PLANILHA!B139=0,"",PLANILHA!B139)</f>
        <v xml:space="preserve"> 5.7.3 </v>
      </c>
      <c r="C139" s="225" t="str">
        <f>IF(PLANILHA!E139=0,"",PLANILHA!E139)</f>
        <v>Pavimentação em lajota de concreto 35 MPa, espessura 8 cm, tipos: raquete, retangular, sextavado e 16 faces, com rejunte em areia</v>
      </c>
      <c r="D139" s="226" t="str">
        <f>IF(PLANILHA!F139=0,"",PLANILHA!F139)</f>
        <v>m²</v>
      </c>
      <c r="E139" s="227">
        <f>IF(PLANILHA!G139=0,"",PLANILHA!G139)</f>
        <v>290.2</v>
      </c>
      <c r="F139" s="202" t="s">
        <v>1238</v>
      </c>
      <c r="G139" s="174" t="str">
        <f t="shared" si="3"/>
        <v>I</v>
      </c>
    </row>
    <row r="140" spans="1:7" x14ac:dyDescent="0.2">
      <c r="A140" s="172" t="str">
        <f t="shared" si="2"/>
        <v>F</v>
      </c>
      <c r="B140" s="225" t="str">
        <f>IF(PLANILHA!B140=0,"",PLANILHA!B140)</f>
        <v xml:space="preserve"> 5.8 </v>
      </c>
      <c r="C140" s="225" t="str">
        <f>IF(PLANILHA!E140=0,"",PLANILHA!E140)</f>
        <v>COBERTURA</v>
      </c>
      <c r="D140" s="226" t="str">
        <f>IF(PLANILHA!F140=0,"",PLANILHA!F140)</f>
        <v/>
      </c>
      <c r="E140" s="227" t="str">
        <f>IF(PLANILHA!G140=0,"",PLANILHA!G140)</f>
        <v/>
      </c>
      <c r="F140" s="202"/>
      <c r="G140" s="174" t="str">
        <f t="shared" si="3"/>
        <v>T</v>
      </c>
    </row>
    <row r="141" spans="1:7" ht="25.5" x14ac:dyDescent="0.2">
      <c r="A141" s="172" t="str">
        <f t="shared" si="2"/>
        <v>F</v>
      </c>
      <c r="B141" s="225" t="str">
        <f>IF(PLANILHA!B141=0,"",PLANILHA!B141)</f>
        <v xml:space="preserve"> 5.8.1 </v>
      </c>
      <c r="C141" s="225" t="str">
        <f>IF(PLANILHA!E141=0,"",PLANILHA!E141)</f>
        <v>Fornecimento de peças diversas para estrutura em madeira</v>
      </c>
      <c r="D141" s="226" t="str">
        <f>IF(PLANILHA!F141=0,"",PLANILHA!F141)</f>
        <v>m³</v>
      </c>
      <c r="E141" s="227">
        <f>IF(PLANILHA!G141=0,"",PLANILHA!G141)</f>
        <v>6.25</v>
      </c>
      <c r="F141" s="202" t="s">
        <v>1239</v>
      </c>
      <c r="G141" s="174" t="str">
        <f t="shared" si="3"/>
        <v>I</v>
      </c>
    </row>
    <row r="142" spans="1:7" ht="51" x14ac:dyDescent="0.2">
      <c r="A142" s="172" t="str">
        <f t="shared" ref="A142:A205" si="4">IF(B142&lt;&gt;"","F","")</f>
        <v>F</v>
      </c>
      <c r="B142" s="225" t="str">
        <f>IF(PLANILHA!B142=0,"",PLANILHA!B142)</f>
        <v xml:space="preserve"> 5.8.2 </v>
      </c>
      <c r="C142" s="225" t="str">
        <f>IF(PLANILHA!E142=0,"",PLANILHA!E142)</f>
        <v>Telha de barro colonial/paulista</v>
      </c>
      <c r="D142" s="226" t="str">
        <f>IF(PLANILHA!F142=0,"",PLANILHA!F142)</f>
        <v>m²</v>
      </c>
      <c r="E142" s="227">
        <f>IF(PLANILHA!G142=0,"",PLANILHA!G142)</f>
        <v>340.96</v>
      </c>
      <c r="F142" s="202" t="s">
        <v>1240</v>
      </c>
      <c r="G142" s="174" t="str">
        <f t="shared" ref="G142:G205" si="5">IF(E142="","T","I")</f>
        <v>I</v>
      </c>
    </row>
    <row r="143" spans="1:7" x14ac:dyDescent="0.2">
      <c r="A143" s="172" t="str">
        <f t="shared" si="4"/>
        <v>F</v>
      </c>
      <c r="B143" s="225" t="str">
        <f>IF(PLANILHA!B143=0,"",PLANILHA!B143)</f>
        <v xml:space="preserve"> 5.9 </v>
      </c>
      <c r="C143" s="225" t="str">
        <f>IF(PLANILHA!E143=0,"",PLANILHA!E143)</f>
        <v>REVESTIMENTO</v>
      </c>
      <c r="D143" s="226" t="str">
        <f>IF(PLANILHA!F143=0,"",PLANILHA!F143)</f>
        <v/>
      </c>
      <c r="E143" s="227" t="str">
        <f>IF(PLANILHA!G143=0,"",PLANILHA!G143)</f>
        <v/>
      </c>
      <c r="F143" s="202"/>
      <c r="G143" s="174" t="str">
        <f t="shared" si="5"/>
        <v>T</v>
      </c>
    </row>
    <row r="144" spans="1:7" ht="25.5" x14ac:dyDescent="0.2">
      <c r="A144" s="172" t="str">
        <f t="shared" si="4"/>
        <v>F</v>
      </c>
      <c r="B144" s="225" t="str">
        <f>IF(PLANILHA!B144=0,"",PLANILHA!B144)</f>
        <v xml:space="preserve"> 5.9.1 </v>
      </c>
      <c r="C144" s="225" t="str">
        <f>IF(PLANILHA!E144=0,"",PLANILHA!E144)</f>
        <v>Alvenaria de elevação de 1 tijolo maciço aparente</v>
      </c>
      <c r="D144" s="226" t="str">
        <f>IF(PLANILHA!F144=0,"",PLANILHA!F144)</f>
        <v>m²</v>
      </c>
      <c r="E144" s="227">
        <f>IF(PLANILHA!G144=0,"",PLANILHA!G144)</f>
        <v>12.8</v>
      </c>
      <c r="F144" s="202" t="s">
        <v>1241</v>
      </c>
      <c r="G144" s="174" t="str">
        <f t="shared" si="5"/>
        <v>I</v>
      </c>
    </row>
    <row r="145" spans="1:7" x14ac:dyDescent="0.2">
      <c r="A145" s="172" t="str">
        <f t="shared" si="4"/>
        <v>F</v>
      </c>
      <c r="B145" s="225" t="str">
        <f>IF(PLANILHA!B145=0,"",PLANILHA!B145)</f>
        <v xml:space="preserve"> 5.10 </v>
      </c>
      <c r="C145" s="225" t="str">
        <f>IF(PLANILHA!E145=0,"",PLANILHA!E145)</f>
        <v>BANCADA</v>
      </c>
      <c r="D145" s="226" t="str">
        <f>IF(PLANILHA!F145=0,"",PLANILHA!F145)</f>
        <v/>
      </c>
      <c r="E145" s="227" t="str">
        <f>IF(PLANILHA!G145=0,"",PLANILHA!G145)</f>
        <v/>
      </c>
      <c r="F145" s="202"/>
      <c r="G145" s="174" t="str">
        <f t="shared" si="5"/>
        <v>T</v>
      </c>
    </row>
    <row r="146" spans="1:7" ht="25.5" x14ac:dyDescent="0.2">
      <c r="A146" s="172" t="str">
        <f t="shared" si="4"/>
        <v>F</v>
      </c>
      <c r="B146" s="225" t="str">
        <f>IF(PLANILHA!B146=0,"",PLANILHA!B146)</f>
        <v xml:space="preserve"> 5.10.1 </v>
      </c>
      <c r="C146" s="225" t="str">
        <f>IF(PLANILHA!E146=0,"",PLANILHA!E146)</f>
        <v>BANCADA DE CONCRETO POLIDO COM BORDAS ARREDONDADAS - ESPESSURA 50MM</v>
      </c>
      <c r="D146" s="226" t="str">
        <f>IF(PLANILHA!F146=0,"",PLANILHA!F146)</f>
        <v>m²</v>
      </c>
      <c r="E146" s="227">
        <f>IF(PLANILHA!G146=0,"",PLANILHA!G146)</f>
        <v>8.85</v>
      </c>
      <c r="F146" s="202" t="s">
        <v>1242</v>
      </c>
      <c r="G146" s="174" t="str">
        <f t="shared" si="5"/>
        <v>I</v>
      </c>
    </row>
    <row r="147" spans="1:7" x14ac:dyDescent="0.2">
      <c r="A147" s="172" t="str">
        <f t="shared" si="4"/>
        <v>F</v>
      </c>
      <c r="B147" s="225" t="str">
        <f>IF(PLANILHA!B147=0,"",PLANILHA!B147)</f>
        <v xml:space="preserve"> 5.11 </v>
      </c>
      <c r="C147" s="225" t="str">
        <f>IF(PLANILHA!E147=0,"",PLANILHA!E147)</f>
        <v>PINTURA</v>
      </c>
      <c r="D147" s="226" t="str">
        <f>IF(PLANILHA!F147=0,"",PLANILHA!F147)</f>
        <v/>
      </c>
      <c r="E147" s="227" t="str">
        <f>IF(PLANILHA!G147=0,"",PLANILHA!G147)</f>
        <v/>
      </c>
      <c r="F147" s="202"/>
      <c r="G147" s="174" t="str">
        <f t="shared" si="5"/>
        <v>T</v>
      </c>
    </row>
    <row r="148" spans="1:7" ht="38.25" x14ac:dyDescent="0.2">
      <c r="A148" s="172" t="str">
        <f t="shared" si="4"/>
        <v>F</v>
      </c>
      <c r="B148" s="225" t="str">
        <f>IF(PLANILHA!B148=0,"",PLANILHA!B148)</f>
        <v xml:space="preserve"> 5.11.1 </v>
      </c>
      <c r="C148" s="225" t="str">
        <f>IF(PLANILHA!E148=0,"",PLANILHA!E148)</f>
        <v>Verniz fungicida para madeira</v>
      </c>
      <c r="D148" s="226" t="str">
        <f>IF(PLANILHA!F148=0,"",PLANILHA!F148)</f>
        <v>m²</v>
      </c>
      <c r="E148" s="227">
        <f>IF(PLANILHA!G148=0,"",PLANILHA!G148)</f>
        <v>453.06</v>
      </c>
      <c r="F148" s="202" t="s">
        <v>1243</v>
      </c>
      <c r="G148" s="174" t="str">
        <f t="shared" si="5"/>
        <v>I</v>
      </c>
    </row>
    <row r="149" spans="1:7" ht="25.5" x14ac:dyDescent="0.2">
      <c r="A149" s="172" t="str">
        <f t="shared" si="4"/>
        <v>F</v>
      </c>
      <c r="B149" s="225" t="str">
        <f>IF(PLANILHA!B149=0,"",PLANILHA!B149)</f>
        <v xml:space="preserve"> 5.11.2 </v>
      </c>
      <c r="C149" s="225" t="str">
        <f>IF(PLANILHA!E149=0,"",PLANILHA!E149)</f>
        <v>Tinta látex antimofo em massa, inclusive preparo</v>
      </c>
      <c r="D149" s="226" t="str">
        <f>IF(PLANILHA!F149=0,"",PLANILHA!F149)</f>
        <v>m²</v>
      </c>
      <c r="E149" s="227">
        <f>IF(PLANILHA!G149=0,"",PLANILHA!G149)</f>
        <v>28.8</v>
      </c>
      <c r="F149" s="202" t="s">
        <v>1244</v>
      </c>
      <c r="G149" s="174" t="str">
        <f t="shared" si="5"/>
        <v>I</v>
      </c>
    </row>
    <row r="150" spans="1:7" x14ac:dyDescent="0.2">
      <c r="A150" s="172" t="str">
        <f t="shared" si="4"/>
        <v>F</v>
      </c>
      <c r="B150" s="225" t="str">
        <f>IF(PLANILHA!B150=0,"",PLANILHA!B150)</f>
        <v xml:space="preserve"> 5.12 </v>
      </c>
      <c r="C150" s="225" t="str">
        <f>IF(PLANILHA!E150=0,"",PLANILHA!E150)</f>
        <v>MOBILIÁRIOS DE MADEIRA</v>
      </c>
      <c r="D150" s="226" t="str">
        <f>IF(PLANILHA!F150=0,"",PLANILHA!F150)</f>
        <v/>
      </c>
      <c r="E150" s="227" t="str">
        <f>IF(PLANILHA!G150=0,"",PLANILHA!G150)</f>
        <v/>
      </c>
      <c r="F150" s="202"/>
      <c r="G150" s="174" t="str">
        <f t="shared" si="5"/>
        <v>T</v>
      </c>
    </row>
    <row r="151" spans="1:7" ht="51" x14ac:dyDescent="0.2">
      <c r="A151" s="172" t="str">
        <f t="shared" si="4"/>
        <v>F</v>
      </c>
      <c r="B151" s="225" t="str">
        <f>IF(PLANILHA!B151=0,"",PLANILHA!B151)</f>
        <v xml:space="preserve"> 5.12.1 </v>
      </c>
      <c r="C151" s="225" t="str">
        <f>IF(PLANILHA!E151=0,"",PLANILHA!E151)</f>
        <v>Regularização e compactação mecanizada de superfície, sem controle do proctor normal</v>
      </c>
      <c r="D151" s="226" t="str">
        <f>IF(PLANILHA!F151=0,"",PLANILHA!F151)</f>
        <v>m²</v>
      </c>
      <c r="E151" s="227">
        <f>IF(PLANILHA!G151=0,"",PLANILHA!G151)</f>
        <v>11.7</v>
      </c>
      <c r="F151" s="202" t="s">
        <v>1245</v>
      </c>
      <c r="G151" s="174" t="str">
        <f t="shared" si="5"/>
        <v>I</v>
      </c>
    </row>
    <row r="152" spans="1:7" ht="51" x14ac:dyDescent="0.2">
      <c r="A152" s="172" t="str">
        <f t="shared" si="4"/>
        <v>F</v>
      </c>
      <c r="B152" s="225" t="str">
        <f>IF(PLANILHA!B152=0,"",PLANILHA!B152)</f>
        <v xml:space="preserve"> 5.12.2 </v>
      </c>
      <c r="C152" s="225" t="str">
        <f>IF(PLANILHA!E152=0,"",PLANILHA!E152)</f>
        <v>Lastro de pedra britada</v>
      </c>
      <c r="D152" s="226" t="str">
        <f>IF(PLANILHA!F152=0,"",PLANILHA!F152)</f>
        <v>m³</v>
      </c>
      <c r="E152" s="227">
        <f>IF(PLANILHA!G152=0,"",PLANILHA!G152)</f>
        <v>0.59</v>
      </c>
      <c r="F152" s="202" t="s">
        <v>1246</v>
      </c>
      <c r="G152" s="174" t="str">
        <f t="shared" si="5"/>
        <v>I</v>
      </c>
    </row>
    <row r="153" spans="1:7" ht="76.5" x14ac:dyDescent="0.2">
      <c r="A153" s="172" t="str">
        <f t="shared" si="4"/>
        <v>F</v>
      </c>
      <c r="B153" s="225" t="str">
        <f>IF(PLANILHA!B153=0,"",PLANILHA!B153)</f>
        <v xml:space="preserve"> 5.12.3 </v>
      </c>
      <c r="C153" s="225" t="str">
        <f>IF(PLANILHA!E153=0,"",PLANILHA!E153)</f>
        <v>Concreto usinado, fck = 25 MPa</v>
      </c>
      <c r="D153" s="226" t="str">
        <f>IF(PLANILHA!F153=0,"",PLANILHA!F153)</f>
        <v>m³</v>
      </c>
      <c r="E153" s="227">
        <f>IF(PLANILHA!G153=0,"",PLANILHA!G153)</f>
        <v>1.82</v>
      </c>
      <c r="F153" s="202" t="s">
        <v>1247</v>
      </c>
      <c r="G153" s="174" t="str">
        <f t="shared" si="5"/>
        <v>I</v>
      </c>
    </row>
    <row r="154" spans="1:7" ht="76.5" x14ac:dyDescent="0.2">
      <c r="A154" s="172" t="str">
        <f t="shared" si="4"/>
        <v>F</v>
      </c>
      <c r="B154" s="225" t="str">
        <f>IF(PLANILHA!B154=0,"",PLANILHA!B154)</f>
        <v xml:space="preserve"> 5.12.4 </v>
      </c>
      <c r="C154" s="225" t="str">
        <f>IF(PLANILHA!E154=0,"",PLANILHA!E154)</f>
        <v>Lançamento, espalhamento e adensamento de concreto ou massa em lastro e/ou enchimento</v>
      </c>
      <c r="D154" s="226" t="str">
        <f>IF(PLANILHA!F154=0,"",PLANILHA!F154)</f>
        <v>m³</v>
      </c>
      <c r="E154" s="227">
        <f>IF(PLANILHA!G154=0,"",PLANILHA!G154)</f>
        <v>1.82</v>
      </c>
      <c r="F154" s="202" t="s">
        <v>1247</v>
      </c>
      <c r="G154" s="174" t="str">
        <f t="shared" si="5"/>
        <v>I</v>
      </c>
    </row>
    <row r="155" spans="1:7" ht="63.75" x14ac:dyDescent="0.2">
      <c r="A155" s="172" t="str">
        <f t="shared" si="4"/>
        <v>F</v>
      </c>
      <c r="B155" s="225" t="str">
        <f>IF(PLANILHA!B155=0,"",PLANILHA!B155)</f>
        <v xml:space="preserve"> 5.12.5 </v>
      </c>
      <c r="C155" s="225" t="str">
        <f>IF(PLANILHA!E155=0,"",PLANILHA!E155)</f>
        <v>Armadura em barra de aço CA-50 (A ou B) fyk = 500 MPa</v>
      </c>
      <c r="D155" s="226" t="str">
        <f>IF(PLANILHA!F155=0,"",PLANILHA!F155)</f>
        <v>KG</v>
      </c>
      <c r="E155" s="227">
        <f>IF(PLANILHA!G155=0,"",PLANILHA!G155)</f>
        <v>197.64</v>
      </c>
      <c r="F155" s="202" t="s">
        <v>1248</v>
      </c>
      <c r="G155" s="174" t="str">
        <f t="shared" si="5"/>
        <v>I</v>
      </c>
    </row>
    <row r="156" spans="1:7" ht="63.75" x14ac:dyDescent="0.2">
      <c r="A156" s="172" t="str">
        <f t="shared" si="4"/>
        <v>F</v>
      </c>
      <c r="B156" s="225" t="str">
        <f>IF(PLANILHA!B156=0,"",PLANILHA!B156)</f>
        <v xml:space="preserve"> 5.12.6 </v>
      </c>
      <c r="C156" s="225" t="str">
        <f>IF(PLANILHA!E156=0,"",PLANILHA!E156)</f>
        <v>BANCO DE MADEIRA</v>
      </c>
      <c r="D156" s="226" t="str">
        <f>IF(PLANILHA!F156=0,"",PLANILHA!F156)</f>
        <v>M²</v>
      </c>
      <c r="E156" s="227">
        <f>IF(PLANILHA!G156=0,"",PLANILHA!G156)</f>
        <v>21.45</v>
      </c>
      <c r="F156" s="202" t="s">
        <v>1249</v>
      </c>
      <c r="G156" s="174" t="str">
        <f t="shared" si="5"/>
        <v>I</v>
      </c>
    </row>
    <row r="157" spans="1:7" x14ac:dyDescent="0.2">
      <c r="A157" s="172" t="str">
        <f t="shared" si="4"/>
        <v>F</v>
      </c>
      <c r="B157" s="225" t="str">
        <f>IF(PLANILHA!B157=0,"",PLANILHA!B157)</f>
        <v xml:space="preserve"> 5.13 </v>
      </c>
      <c r="C157" s="225" t="str">
        <f>IF(PLANILHA!E157=0,"",PLANILHA!E157)</f>
        <v>MAPA TURÍSTICO</v>
      </c>
      <c r="D157" s="226" t="str">
        <f>IF(PLANILHA!F157=0,"",PLANILHA!F157)</f>
        <v/>
      </c>
      <c r="E157" s="227" t="str">
        <f>IF(PLANILHA!G157=0,"",PLANILHA!G157)</f>
        <v/>
      </c>
      <c r="F157" s="202"/>
      <c r="G157" s="174" t="str">
        <f t="shared" si="5"/>
        <v>T</v>
      </c>
    </row>
    <row r="158" spans="1:7" ht="25.5" x14ac:dyDescent="0.2">
      <c r="A158" s="172" t="str">
        <f t="shared" si="4"/>
        <v>F</v>
      </c>
      <c r="B158" s="225" t="str">
        <f>IF(PLANILHA!B158=0,"",PLANILHA!B158)</f>
        <v xml:space="preserve"> 5.13.1 </v>
      </c>
      <c r="C158" s="225" t="str">
        <f>IF(PLANILHA!E158=0,"",PLANILHA!E158)</f>
        <v>Lastro de pedra britada</v>
      </c>
      <c r="D158" s="226" t="str">
        <f>IF(PLANILHA!F158=0,"",PLANILHA!F158)</f>
        <v>m³</v>
      </c>
      <c r="E158" s="227">
        <f>IF(PLANILHA!G158=0,"",PLANILHA!G158)</f>
        <v>0.01</v>
      </c>
      <c r="F158" s="202" t="s">
        <v>1250</v>
      </c>
      <c r="G158" s="174" t="str">
        <f t="shared" si="5"/>
        <v>I</v>
      </c>
    </row>
    <row r="159" spans="1:7" ht="38.25" x14ac:dyDescent="0.2">
      <c r="A159" s="172" t="str">
        <f t="shared" si="4"/>
        <v>F</v>
      </c>
      <c r="B159" s="225" t="str">
        <f>IF(PLANILHA!B159=0,"",PLANILHA!B159)</f>
        <v xml:space="preserve"> 5.13.2 </v>
      </c>
      <c r="C159" s="225" t="str">
        <f>IF(PLANILHA!E159=0,"",PLANILHA!E159)</f>
        <v>Concreto usinado, fck = 25 MPa</v>
      </c>
      <c r="D159" s="226" t="str">
        <f>IF(PLANILHA!F159=0,"",PLANILHA!F159)</f>
        <v>m³</v>
      </c>
      <c r="E159" s="227">
        <f>IF(PLANILHA!G159=0,"",PLANILHA!G159)</f>
        <v>0.08</v>
      </c>
      <c r="F159" s="202" t="s">
        <v>1251</v>
      </c>
      <c r="G159" s="174" t="str">
        <f t="shared" si="5"/>
        <v>I</v>
      </c>
    </row>
    <row r="160" spans="1:7" ht="38.25" x14ac:dyDescent="0.2">
      <c r="A160" s="172" t="str">
        <f t="shared" si="4"/>
        <v>F</v>
      </c>
      <c r="B160" s="225" t="str">
        <f>IF(PLANILHA!B160=0,"",PLANILHA!B160)</f>
        <v xml:space="preserve"> 5.13.3 </v>
      </c>
      <c r="C160" s="225" t="str">
        <f>IF(PLANILHA!E160=0,"",PLANILHA!E160)</f>
        <v>Lançamento e adensamento de concreto ou massa em fundação</v>
      </c>
      <c r="D160" s="226" t="str">
        <f>IF(PLANILHA!F160=0,"",PLANILHA!F160)</f>
        <v>m³</v>
      </c>
      <c r="E160" s="227">
        <f>IF(PLANILHA!G160=0,"",PLANILHA!G160)</f>
        <v>0.08</v>
      </c>
      <c r="F160" s="202" t="s">
        <v>1251</v>
      </c>
      <c r="G160" s="174" t="str">
        <f t="shared" si="5"/>
        <v>I</v>
      </c>
    </row>
    <row r="161" spans="1:7" ht="25.5" x14ac:dyDescent="0.2">
      <c r="A161" s="172" t="str">
        <f t="shared" si="4"/>
        <v>F</v>
      </c>
      <c r="B161" s="225" t="str">
        <f>IF(PLANILHA!B161=0,"",PLANILHA!B161)</f>
        <v xml:space="preserve"> 5.13.4 </v>
      </c>
      <c r="C161" s="225" t="str">
        <f>IF(PLANILHA!E161=0,"",PLANILHA!E161)</f>
        <v>Armadura em barra de aço CA-50 (A ou B) fyk = 500 MPa</v>
      </c>
      <c r="D161" s="226" t="str">
        <f>IF(PLANILHA!F161=0,"",PLANILHA!F161)</f>
        <v>KG</v>
      </c>
      <c r="E161" s="227">
        <f>IF(PLANILHA!G161=0,"",PLANILHA!G161)</f>
        <v>4.8</v>
      </c>
      <c r="F161" s="202" t="s">
        <v>1252</v>
      </c>
      <c r="G161" s="174" t="str">
        <f t="shared" si="5"/>
        <v>I</v>
      </c>
    </row>
    <row r="162" spans="1:7" ht="38.25" x14ac:dyDescent="0.2">
      <c r="A162" s="172" t="str">
        <f t="shared" si="4"/>
        <v>F</v>
      </c>
      <c r="B162" s="225" t="str">
        <f>IF(PLANILHA!B162=0,"",PLANILHA!B162)</f>
        <v xml:space="preserve"> 5.13.5 </v>
      </c>
      <c r="C162" s="225" t="str">
        <f>IF(PLANILHA!E162=0,"",PLANILHA!E162)</f>
        <v>Fornecimento de peças diversas para estrutura em madeira</v>
      </c>
      <c r="D162" s="226" t="str">
        <f>IF(PLANILHA!F162=0,"",PLANILHA!F162)</f>
        <v>m³</v>
      </c>
      <c r="E162" s="227">
        <f>IF(PLANILHA!G162=0,"",PLANILHA!G162)</f>
        <v>0.35</v>
      </c>
      <c r="F162" s="202" t="s">
        <v>1253</v>
      </c>
      <c r="G162" s="174" t="str">
        <f t="shared" si="5"/>
        <v>I</v>
      </c>
    </row>
    <row r="163" spans="1:7" ht="25.5" x14ac:dyDescent="0.2">
      <c r="A163" s="172" t="str">
        <f t="shared" si="4"/>
        <v>F</v>
      </c>
      <c r="B163" s="225" t="str">
        <f>IF(PLANILHA!B163=0,"",PLANILHA!B163)</f>
        <v xml:space="preserve"> 5.13.6 </v>
      </c>
      <c r="C163" s="225" t="str">
        <f>IF(PLANILHA!E163=0,"",PLANILHA!E163)</f>
        <v>Verniz fungicida para madeira</v>
      </c>
      <c r="D163" s="226" t="str">
        <f>IF(PLANILHA!F163=0,"",PLANILHA!F163)</f>
        <v>m²</v>
      </c>
      <c r="E163" s="227">
        <f>IF(PLANILHA!G163=0,"",PLANILHA!G163)</f>
        <v>4.71</v>
      </c>
      <c r="F163" s="202" t="s">
        <v>1254</v>
      </c>
      <c r="G163" s="174" t="str">
        <f t="shared" si="5"/>
        <v>I</v>
      </c>
    </row>
    <row r="164" spans="1:7" ht="25.5" x14ac:dyDescent="0.2">
      <c r="A164" s="172" t="str">
        <f t="shared" si="4"/>
        <v>F</v>
      </c>
      <c r="B164" s="225" t="str">
        <f>IF(PLANILHA!B164=0,"",PLANILHA!B164)</f>
        <v xml:space="preserve"> 5.13.7 </v>
      </c>
      <c r="C164" s="225" t="str">
        <f>IF(PLANILHA!E164=0,"",PLANILHA!E164)</f>
        <v>CHUMBADORES PARA FIXAÇÃO DOS VIDROS</v>
      </c>
      <c r="D164" s="226" t="str">
        <f>IF(PLANILHA!F164=0,"",PLANILHA!F164)</f>
        <v>UN</v>
      </c>
      <c r="E164" s="227">
        <f>IF(PLANILHA!G164=0,"",PLANILHA!G164)</f>
        <v>4</v>
      </c>
      <c r="F164" s="202" t="s">
        <v>1255</v>
      </c>
      <c r="G164" s="174" t="str">
        <f t="shared" si="5"/>
        <v>I</v>
      </c>
    </row>
    <row r="165" spans="1:7" ht="25.5" x14ac:dyDescent="0.2">
      <c r="A165" s="172" t="str">
        <f t="shared" si="4"/>
        <v>F</v>
      </c>
      <c r="B165" s="225" t="str">
        <f>IF(PLANILHA!B165=0,"",PLANILHA!B165)</f>
        <v xml:space="preserve"> 5.13.8 </v>
      </c>
      <c r="C165" s="225" t="str">
        <f>IF(PLANILHA!E165=0,"",PLANILHA!E165)</f>
        <v>Vidro temperado incolor de 6 mm</v>
      </c>
      <c r="D165" s="226" t="str">
        <f>IF(PLANILHA!F165=0,"",PLANILHA!F165)</f>
        <v>m²</v>
      </c>
      <c r="E165" s="227">
        <f>IF(PLANILHA!G165=0,"",PLANILHA!G165)</f>
        <v>1.92</v>
      </c>
      <c r="F165" s="202" t="s">
        <v>1256</v>
      </c>
      <c r="G165" s="174" t="str">
        <f t="shared" si="5"/>
        <v>I</v>
      </c>
    </row>
    <row r="166" spans="1:7" x14ac:dyDescent="0.2">
      <c r="A166" s="172" t="str">
        <f t="shared" si="4"/>
        <v>F</v>
      </c>
      <c r="B166" s="225" t="str">
        <f>IF(PLANILHA!B166=0,"",PLANILHA!B166)</f>
        <v xml:space="preserve"> 5.14 </v>
      </c>
      <c r="C166" s="225" t="str">
        <f>IF(PLANILHA!E166=0,"",PLANILHA!E166)</f>
        <v>LOUÇAS E METAIS</v>
      </c>
      <c r="D166" s="226" t="str">
        <f>IF(PLANILHA!F166=0,"",PLANILHA!F166)</f>
        <v/>
      </c>
      <c r="E166" s="227" t="str">
        <f>IF(PLANILHA!G166=0,"",PLANILHA!G166)</f>
        <v/>
      </c>
      <c r="F166" s="202"/>
      <c r="G166" s="174" t="str">
        <f t="shared" si="5"/>
        <v>T</v>
      </c>
    </row>
    <row r="167" spans="1:7" ht="38.25" x14ac:dyDescent="0.2">
      <c r="A167" s="172" t="str">
        <f t="shared" si="4"/>
        <v>F</v>
      </c>
      <c r="B167" s="225" t="str">
        <f>IF(PLANILHA!B167=0,"",PLANILHA!B167)</f>
        <v xml:space="preserve"> 5.14.1 </v>
      </c>
      <c r="C167" s="225" t="str">
        <f>IF(PLANILHA!E167=0,"",PLANILHA!E167)</f>
        <v>Cuba em aço inoxidável simples de 500x400x200mm</v>
      </c>
      <c r="D167" s="226" t="str">
        <f>IF(PLANILHA!F167=0,"",PLANILHA!F167)</f>
        <v>UN</v>
      </c>
      <c r="E167" s="227">
        <f>IF(PLANILHA!G167=0,"",PLANILHA!G167)</f>
        <v>10</v>
      </c>
      <c r="F167" s="202" t="s">
        <v>1257</v>
      </c>
      <c r="G167" s="174" t="str">
        <f t="shared" si="5"/>
        <v>I</v>
      </c>
    </row>
    <row r="168" spans="1:7" ht="38.25" x14ac:dyDescent="0.2">
      <c r="A168" s="172" t="str">
        <f t="shared" si="4"/>
        <v>F</v>
      </c>
      <c r="B168" s="225" t="str">
        <f>IF(PLANILHA!B168=0,"",PLANILHA!B168)</f>
        <v xml:space="preserve"> 5.14.2 </v>
      </c>
      <c r="C168" s="225" t="str">
        <f>IF(PLANILHA!E168=0,"",PLANILHA!E168)</f>
        <v>Engate flexível metálico DN= 1/2´</v>
      </c>
      <c r="D168" s="226" t="str">
        <f>IF(PLANILHA!F168=0,"",PLANILHA!F168)</f>
        <v>UN</v>
      </c>
      <c r="E168" s="227">
        <f>IF(PLANILHA!G168=0,"",PLANILHA!G168)</f>
        <v>10</v>
      </c>
      <c r="F168" s="202" t="s">
        <v>1257</v>
      </c>
      <c r="G168" s="174" t="str">
        <f t="shared" si="5"/>
        <v>I</v>
      </c>
    </row>
    <row r="169" spans="1:7" ht="38.25" x14ac:dyDescent="0.2">
      <c r="A169" s="172" t="str">
        <f t="shared" si="4"/>
        <v>F</v>
      </c>
      <c r="B169" s="225" t="str">
        <f>IF(PLANILHA!B169=0,"",PLANILHA!B169)</f>
        <v xml:space="preserve"> 5.14.3 </v>
      </c>
      <c r="C169" s="225" t="str">
        <f>IF(PLANILHA!E169=0,"",PLANILHA!E169)</f>
        <v>Sifão plástico sanfonado universal de 1´</v>
      </c>
      <c r="D169" s="226" t="str">
        <f>IF(PLANILHA!F169=0,"",PLANILHA!F169)</f>
        <v>UN</v>
      </c>
      <c r="E169" s="227">
        <f>IF(PLANILHA!G169=0,"",PLANILHA!G169)</f>
        <v>10</v>
      </c>
      <c r="F169" s="202" t="s">
        <v>1257</v>
      </c>
      <c r="G169" s="174" t="str">
        <f t="shared" si="5"/>
        <v>I</v>
      </c>
    </row>
    <row r="170" spans="1:7" ht="38.25" x14ac:dyDescent="0.2">
      <c r="A170" s="172" t="str">
        <f t="shared" si="4"/>
        <v>F</v>
      </c>
      <c r="B170" s="225" t="str">
        <f>IF(PLANILHA!B170=0,"",PLANILHA!B170)</f>
        <v xml:space="preserve"> 5.14.4 </v>
      </c>
      <c r="C170" s="225" t="str">
        <f>IF(PLANILHA!E170=0,"",PLANILHA!E170)</f>
        <v>Torneira de mesa com bica móvel e alavanca</v>
      </c>
      <c r="D170" s="226" t="str">
        <f>IF(PLANILHA!F170=0,"",PLANILHA!F170)</f>
        <v>UN</v>
      </c>
      <c r="E170" s="227">
        <f>IF(PLANILHA!G170=0,"",PLANILHA!G170)</f>
        <v>10</v>
      </c>
      <c r="F170" s="202" t="s">
        <v>1257</v>
      </c>
      <c r="G170" s="174" t="str">
        <f t="shared" si="5"/>
        <v>I</v>
      </c>
    </row>
    <row r="171" spans="1:7" ht="38.25" x14ac:dyDescent="0.2">
      <c r="A171" s="172" t="str">
        <f t="shared" si="4"/>
        <v>F</v>
      </c>
      <c r="B171" s="225" t="str">
        <f>IF(PLANILHA!B171=0,"",PLANILHA!B171)</f>
        <v xml:space="preserve"> 5.14.5 </v>
      </c>
      <c r="C171" s="225" t="str">
        <f>IF(PLANILHA!E171=0,"",PLANILHA!E171)</f>
        <v>Dispenser toalheiro em ABS, para folhas</v>
      </c>
      <c r="D171" s="226" t="str">
        <f>IF(PLANILHA!F171=0,"",PLANILHA!F171)</f>
        <v>UN</v>
      </c>
      <c r="E171" s="227">
        <f>IF(PLANILHA!G171=0,"",PLANILHA!G171)</f>
        <v>10</v>
      </c>
      <c r="F171" s="202" t="s">
        <v>1257</v>
      </c>
      <c r="G171" s="174" t="str">
        <f t="shared" si="5"/>
        <v>I</v>
      </c>
    </row>
    <row r="172" spans="1:7" x14ac:dyDescent="0.2">
      <c r="A172" s="172" t="str">
        <f t="shared" si="4"/>
        <v>F</v>
      </c>
      <c r="B172" s="225" t="str">
        <f>IF(PLANILHA!B172=0,"",PLANILHA!B172)</f>
        <v xml:space="preserve"> 5.15 </v>
      </c>
      <c r="C172" s="225" t="str">
        <f>IF(PLANILHA!E172=0,"",PLANILHA!E172)</f>
        <v>INSTALAÇÕES HIDROSSANITÁRIAS</v>
      </c>
      <c r="D172" s="226" t="str">
        <f>IF(PLANILHA!F172=0,"",PLANILHA!F172)</f>
        <v/>
      </c>
      <c r="E172" s="227" t="str">
        <f>IF(PLANILHA!G172=0,"",PLANILHA!G172)</f>
        <v/>
      </c>
      <c r="F172" s="202"/>
      <c r="G172" s="174" t="str">
        <f t="shared" si="5"/>
        <v>T</v>
      </c>
    </row>
    <row r="173" spans="1:7" x14ac:dyDescent="0.2">
      <c r="A173" s="172" t="str">
        <f t="shared" si="4"/>
        <v>F</v>
      </c>
      <c r="B173" s="225" t="str">
        <f>IF(PLANILHA!B173=0,"",PLANILHA!B173)</f>
        <v xml:space="preserve"> 5.15.1 </v>
      </c>
      <c r="C173" s="225" t="str">
        <f>IF(PLANILHA!E173=0,"",PLANILHA!E173)</f>
        <v>ÁGUA FRIA</v>
      </c>
      <c r="D173" s="226" t="str">
        <f>IF(PLANILHA!F173=0,"",PLANILHA!F173)</f>
        <v/>
      </c>
      <c r="E173" s="227" t="str">
        <f>IF(PLANILHA!G173=0,"",PLANILHA!G173)</f>
        <v/>
      </c>
      <c r="F173" s="202"/>
      <c r="G173" s="174" t="str">
        <f t="shared" si="5"/>
        <v>T</v>
      </c>
    </row>
    <row r="174" spans="1:7" ht="63.75" x14ac:dyDescent="0.2">
      <c r="A174" s="172" t="str">
        <f t="shared" si="4"/>
        <v>F</v>
      </c>
      <c r="B174" s="225" t="str">
        <f>IF(PLANILHA!B174=0,"",PLANILHA!B174)</f>
        <v xml:space="preserve"> 5.15.1.1 </v>
      </c>
      <c r="C174" s="225" t="str">
        <f>IF(PLANILHA!E174=0,"",PLANILHA!E174)</f>
        <v>Tubo de PVC rígido soldável marrom, DN= 20 mm, (1/2´), inclusive conexões</v>
      </c>
      <c r="D174" s="226" t="str">
        <f>IF(PLANILHA!F174=0,"",PLANILHA!F174)</f>
        <v>M</v>
      </c>
      <c r="E174" s="227">
        <f>IF(PLANILHA!G174=0,"",PLANILHA!G174)</f>
        <v>266.10000000000002</v>
      </c>
      <c r="F174" s="202" t="s">
        <v>1258</v>
      </c>
      <c r="G174" s="174" t="str">
        <f t="shared" si="5"/>
        <v>I</v>
      </c>
    </row>
    <row r="175" spans="1:7" ht="38.25" x14ac:dyDescent="0.2">
      <c r="A175" s="172" t="str">
        <f t="shared" si="4"/>
        <v>F</v>
      </c>
      <c r="B175" s="225" t="str">
        <f>IF(PLANILHA!B175=0,"",PLANILHA!B175)</f>
        <v xml:space="preserve"> 5.15.1.2 </v>
      </c>
      <c r="C175" s="225" t="str">
        <f>IF(PLANILHA!E175=0,"",PLANILHA!E175)</f>
        <v>Registro de gaveta em latão fundido cromado com canopla, DN= 3/4´ - linha especial</v>
      </c>
      <c r="D175" s="226" t="str">
        <f>IF(PLANILHA!F175=0,"",PLANILHA!F175)</f>
        <v>UN</v>
      </c>
      <c r="E175" s="227">
        <f>IF(PLANILHA!G175=0,"",PLANILHA!G175)</f>
        <v>10</v>
      </c>
      <c r="F175" s="202" t="s">
        <v>1259</v>
      </c>
      <c r="G175" s="174" t="str">
        <f t="shared" si="5"/>
        <v>I</v>
      </c>
    </row>
    <row r="176" spans="1:7" x14ac:dyDescent="0.2">
      <c r="A176" s="172" t="str">
        <f t="shared" si="4"/>
        <v>F</v>
      </c>
      <c r="B176" s="225" t="str">
        <f>IF(PLANILHA!B176=0,"",PLANILHA!B176)</f>
        <v xml:space="preserve"> 5.15.2 </v>
      </c>
      <c r="C176" s="225" t="str">
        <f>IF(PLANILHA!E176=0,"",PLANILHA!E176)</f>
        <v>ESGOTO</v>
      </c>
      <c r="D176" s="226" t="str">
        <f>IF(PLANILHA!F176=0,"",PLANILHA!F176)</f>
        <v/>
      </c>
      <c r="E176" s="227" t="str">
        <f>IF(PLANILHA!G176=0,"",PLANILHA!G176)</f>
        <v/>
      </c>
      <c r="F176" s="202"/>
      <c r="G176" s="174" t="str">
        <f t="shared" si="5"/>
        <v>T</v>
      </c>
    </row>
    <row r="177" spans="1:7" ht="63.75" x14ac:dyDescent="0.2">
      <c r="A177" s="172" t="str">
        <f t="shared" si="4"/>
        <v>F</v>
      </c>
      <c r="B177" s="225" t="str">
        <f>IF(PLANILHA!B177=0,"",PLANILHA!B177)</f>
        <v xml:space="preserve"> 5.15.2.1 </v>
      </c>
      <c r="C177" s="225" t="str">
        <f>IF(PLANILHA!E177=0,"",PLANILHA!E177)</f>
        <v>Tubo de PVC rígido branco PxB com virola e anel de borracha, linha esgoto série normal, DN= 50 mm, inclusive conexões</v>
      </c>
      <c r="D177" s="226" t="str">
        <f>IF(PLANILHA!F177=0,"",PLANILHA!F177)</f>
        <v>M</v>
      </c>
      <c r="E177" s="227">
        <f>IF(PLANILHA!G177=0,"",PLANILHA!G177)</f>
        <v>206.3</v>
      </c>
      <c r="F177" s="202" t="s">
        <v>1260</v>
      </c>
      <c r="G177" s="174" t="str">
        <f t="shared" si="5"/>
        <v>I</v>
      </c>
    </row>
    <row r="178" spans="1:7" ht="51" x14ac:dyDescent="0.2">
      <c r="A178" s="172" t="str">
        <f t="shared" si="4"/>
        <v>F</v>
      </c>
      <c r="B178" s="225" t="str">
        <f>IF(PLANILHA!B178=0,"",PLANILHA!B178)</f>
        <v xml:space="preserve"> 5.15.2.2 </v>
      </c>
      <c r="C178" s="225" t="str">
        <f>IF(PLANILHA!E178=0,"",PLANILHA!E178)</f>
        <v>CAIXA ENTERRADA HIDRÁULICA RETANGULAR EM ALVENARIA COM TIJOLOS CERÂMICOS MACIÇOS, DIMENSÕES INTERNAS: 0,4X0,4X0,4 M PARA REDE DE ESGOTO. AF_12/2020</v>
      </c>
      <c r="D178" s="226" t="str">
        <f>IF(PLANILHA!F178=0,"",PLANILHA!F178)</f>
        <v>UN</v>
      </c>
      <c r="E178" s="227">
        <f>IF(PLANILHA!G178=0,"",PLANILHA!G178)</f>
        <v>5</v>
      </c>
      <c r="F178" s="202" t="s">
        <v>1261</v>
      </c>
      <c r="G178" s="174" t="str">
        <f t="shared" si="5"/>
        <v>I</v>
      </c>
    </row>
    <row r="179" spans="1:7" x14ac:dyDescent="0.2">
      <c r="A179" s="172" t="str">
        <f t="shared" si="4"/>
        <v>F</v>
      </c>
      <c r="B179" s="225" t="str">
        <f>IF(PLANILHA!B179=0,"",PLANILHA!B179)</f>
        <v xml:space="preserve"> 5.16 </v>
      </c>
      <c r="C179" s="225" t="str">
        <f>IF(PLANILHA!E179=0,"",PLANILHA!E179)</f>
        <v>CHURRASQUEIRA</v>
      </c>
      <c r="D179" s="226" t="str">
        <f>IF(PLANILHA!F179=0,"",PLANILHA!F179)</f>
        <v/>
      </c>
      <c r="E179" s="227" t="str">
        <f>IF(PLANILHA!G179=0,"",PLANILHA!G179)</f>
        <v/>
      </c>
      <c r="F179" s="202"/>
      <c r="G179" s="174" t="str">
        <f t="shared" si="5"/>
        <v>T</v>
      </c>
    </row>
    <row r="180" spans="1:7" ht="25.5" x14ac:dyDescent="0.2">
      <c r="A180" s="172" t="str">
        <f t="shared" si="4"/>
        <v>F</v>
      </c>
      <c r="B180" s="225" t="str">
        <f>IF(PLANILHA!B180=0,"",PLANILHA!B180)</f>
        <v xml:space="preserve"> 5.16.1 </v>
      </c>
      <c r="C180" s="225" t="str">
        <f>IF(PLANILHA!E180=0,"",PLANILHA!E180)</f>
        <v>CHURRASQUEIRA PRÉ-MOLDADA - FORNECIMENTO E INSTALAÇÃO</v>
      </c>
      <c r="D180" s="226" t="str">
        <f>IF(PLANILHA!F180=0,"",PLANILHA!F180)</f>
        <v>UN</v>
      </c>
      <c r="E180" s="227">
        <f>IF(PLANILHA!G180=0,"",PLANILHA!G180)</f>
        <v>10</v>
      </c>
      <c r="F180" s="202" t="s">
        <v>1262</v>
      </c>
      <c r="G180" s="174" t="str">
        <f t="shared" si="5"/>
        <v>I</v>
      </c>
    </row>
    <row r="181" spans="1:7" x14ac:dyDescent="0.2">
      <c r="A181" s="172" t="str">
        <f t="shared" si="4"/>
        <v>F</v>
      </c>
      <c r="B181" s="225" t="str">
        <f>IF(PLANILHA!B181=0,"",PLANILHA!B181)</f>
        <v xml:space="preserve"> 6 </v>
      </c>
      <c r="C181" s="225" t="str">
        <f>IF(PLANILHA!E181=0,"",PLANILHA!E181)</f>
        <v>SALÃO</v>
      </c>
      <c r="D181" s="226" t="str">
        <f>IF(PLANILHA!F181=0,"",PLANILHA!F181)</f>
        <v/>
      </c>
      <c r="E181" s="227" t="str">
        <f>IF(PLANILHA!G181=0,"",PLANILHA!G181)</f>
        <v/>
      </c>
      <c r="F181" s="202"/>
      <c r="G181" s="174" t="str">
        <f t="shared" si="5"/>
        <v>T</v>
      </c>
    </row>
    <row r="182" spans="1:7" x14ac:dyDescent="0.2">
      <c r="A182" s="172" t="str">
        <f t="shared" si="4"/>
        <v>F</v>
      </c>
      <c r="B182" s="225" t="str">
        <f>IF(PLANILHA!B182=0,"",PLANILHA!B182)</f>
        <v xml:space="preserve"> 6.1 </v>
      </c>
      <c r="C182" s="225" t="str">
        <f>IF(PLANILHA!E182=0,"",PLANILHA!E182)</f>
        <v>COBERTURA</v>
      </c>
      <c r="D182" s="226" t="str">
        <f>IF(PLANILHA!F182=0,"",PLANILHA!F182)</f>
        <v/>
      </c>
      <c r="E182" s="227" t="str">
        <f>IF(PLANILHA!G182=0,"",PLANILHA!G182)</f>
        <v/>
      </c>
      <c r="F182" s="202"/>
      <c r="G182" s="174" t="str">
        <f t="shared" si="5"/>
        <v>T</v>
      </c>
    </row>
    <row r="183" spans="1:7" ht="38.25" x14ac:dyDescent="0.2">
      <c r="A183" s="172" t="str">
        <f t="shared" si="4"/>
        <v>F</v>
      </c>
      <c r="B183" s="225" t="str">
        <f>IF(PLANILHA!B183=0,"",PLANILHA!B183)</f>
        <v xml:space="preserve"> 6.1.1 </v>
      </c>
      <c r="C183" s="225" t="str">
        <f>IF(PLANILHA!E183=0,"",PLANILHA!E183)</f>
        <v>FABRICAÇÃO E INSTALAÇÃO DE TESOURA INTEIRA EM AÇO, VÃO DE 12 M, PARA TELHA CERÂMICA OU DE CONCRETO, INCLUSO IÇAMENTO. AF_12/2015</v>
      </c>
      <c r="D183" s="226" t="str">
        <f>IF(PLANILHA!F183=0,"",PLANILHA!F183)</f>
        <v>UN</v>
      </c>
      <c r="E183" s="227">
        <f>IF(PLANILHA!G183=0,"",PLANILHA!G183)</f>
        <v>6</v>
      </c>
      <c r="F183" s="202" t="s">
        <v>1263</v>
      </c>
      <c r="G183" s="174" t="str">
        <f t="shared" si="5"/>
        <v>I</v>
      </c>
    </row>
    <row r="184" spans="1:7" ht="38.25" x14ac:dyDescent="0.2">
      <c r="A184" s="172" t="str">
        <f t="shared" si="4"/>
        <v>F</v>
      </c>
      <c r="B184" s="225" t="str">
        <f>IF(PLANILHA!B184=0,"",PLANILHA!B184)</f>
        <v xml:space="preserve"> 6.1.2 </v>
      </c>
      <c r="C184" s="225" t="str">
        <f>IF(PLANILHA!E184=0,"",PLANILHA!E184)</f>
        <v>TRAMA DE AÇO COMPOSTA POR RIPAS, CAIBROS E TERÇAS PARA TELHADOS DE ATÉ 2 ÁGUAS PARA TELHA CERÂMICA CAPA-CANAL, INCLUSO TRANSPORTE VERTICAL. AF_07/2019</v>
      </c>
      <c r="D184" s="226" t="str">
        <f>IF(PLANILHA!F184=0,"",PLANILHA!F184)</f>
        <v>m²</v>
      </c>
      <c r="E184" s="227">
        <f>IF(PLANILHA!G184=0,"",PLANILHA!G184)</f>
        <v>361.73</v>
      </c>
      <c r="F184" s="202" t="s">
        <v>1264</v>
      </c>
      <c r="G184" s="174" t="str">
        <f t="shared" si="5"/>
        <v>I</v>
      </c>
    </row>
    <row r="185" spans="1:7" ht="51" x14ac:dyDescent="0.2">
      <c r="A185" s="172" t="str">
        <f t="shared" si="4"/>
        <v>F</v>
      </c>
      <c r="B185" s="225" t="str">
        <f>IF(PLANILHA!B185=0,"",PLANILHA!B185)</f>
        <v xml:space="preserve"> 6.1.3 </v>
      </c>
      <c r="C185" s="225" t="str">
        <f>IF(PLANILHA!E185=0,"",PLANILHA!E185)</f>
        <v>Telha de barro colonial/paulista</v>
      </c>
      <c r="D185" s="226" t="str">
        <f>IF(PLANILHA!F185=0,"",PLANILHA!F185)</f>
        <v>m²</v>
      </c>
      <c r="E185" s="227">
        <f>IF(PLANILHA!G185=0,"",PLANILHA!G185)</f>
        <v>390.67</v>
      </c>
      <c r="F185" s="202" t="s">
        <v>1265</v>
      </c>
      <c r="G185" s="174" t="str">
        <f t="shared" si="5"/>
        <v>I</v>
      </c>
    </row>
    <row r="186" spans="1:7" ht="25.5" x14ac:dyDescent="0.2">
      <c r="A186" s="172" t="str">
        <f t="shared" si="4"/>
        <v>F</v>
      </c>
      <c r="B186" s="225" t="str">
        <f>IF(PLANILHA!B186=0,"",PLANILHA!B186)</f>
        <v xml:space="preserve"> 6.1.4 </v>
      </c>
      <c r="C186" s="225" t="str">
        <f>IF(PLANILHA!E186=0,"",PLANILHA!E186)</f>
        <v>Cumeeira de barro emboçado tipos: plan, romana, italiana, francesa e paulistinha</v>
      </c>
      <c r="D186" s="226" t="str">
        <f>IF(PLANILHA!F186=0,"",PLANILHA!F186)</f>
        <v>M</v>
      </c>
      <c r="E186" s="227">
        <f>IF(PLANILHA!G186=0,"",PLANILHA!G186)</f>
        <v>13</v>
      </c>
      <c r="F186" s="202" t="s">
        <v>1266</v>
      </c>
      <c r="G186" s="174" t="str">
        <f t="shared" si="5"/>
        <v>I</v>
      </c>
    </row>
    <row r="187" spans="1:7" ht="25.5" x14ac:dyDescent="0.2">
      <c r="A187" s="172" t="str">
        <f t="shared" si="4"/>
        <v>F</v>
      </c>
      <c r="B187" s="225" t="str">
        <f>IF(PLANILHA!B187=0,"",PLANILHA!B187)</f>
        <v xml:space="preserve"> 6.1.5 </v>
      </c>
      <c r="C187" s="225" t="str">
        <f>IF(PLANILHA!E187=0,"",PLANILHA!E187)</f>
        <v>Espigão de barro emboçado</v>
      </c>
      <c r="D187" s="226" t="str">
        <f>IF(PLANILHA!F187=0,"",PLANILHA!F187)</f>
        <v>M</v>
      </c>
      <c r="E187" s="227">
        <f>IF(PLANILHA!G187=0,"",PLANILHA!G187)</f>
        <v>38.479999999999997</v>
      </c>
      <c r="F187" s="202" t="s">
        <v>1267</v>
      </c>
      <c r="G187" s="174" t="str">
        <f t="shared" si="5"/>
        <v>I</v>
      </c>
    </row>
    <row r="188" spans="1:7" ht="38.25" x14ac:dyDescent="0.2">
      <c r="A188" s="172" t="str">
        <f t="shared" si="4"/>
        <v>F</v>
      </c>
      <c r="B188" s="225" t="str">
        <f>IF(PLANILHA!B188=0,"",PLANILHA!B188)</f>
        <v xml:space="preserve"> 6.1.6 </v>
      </c>
      <c r="C188" s="225" t="str">
        <f>IF(PLANILHA!E188=0,"",PLANILHA!E188)</f>
        <v>Calha, rufo, afins em chapa galvanizada nº 24 - corte 0,33 m</v>
      </c>
      <c r="D188" s="226" t="str">
        <f>IF(PLANILHA!F188=0,"",PLANILHA!F188)</f>
        <v>M</v>
      </c>
      <c r="E188" s="227">
        <f>IF(PLANILHA!G188=0,"",PLANILHA!G188)</f>
        <v>53.2</v>
      </c>
      <c r="F188" s="202" t="s">
        <v>1268</v>
      </c>
      <c r="G188" s="174" t="str">
        <f t="shared" si="5"/>
        <v>I</v>
      </c>
    </row>
    <row r="189" spans="1:7" x14ac:dyDescent="0.2">
      <c r="A189" s="172" t="str">
        <f t="shared" si="4"/>
        <v>F</v>
      </c>
      <c r="B189" s="225" t="str">
        <f>IF(PLANILHA!B189=0,"",PLANILHA!B189)</f>
        <v xml:space="preserve"> 6.2 </v>
      </c>
      <c r="C189" s="225" t="str">
        <f>IF(PLANILHA!E189=0,"",PLANILHA!E189)</f>
        <v>ÁGUAS PLUVIAIS</v>
      </c>
      <c r="D189" s="226" t="str">
        <f>IF(PLANILHA!F189=0,"",PLANILHA!F189)</f>
        <v/>
      </c>
      <c r="E189" s="227" t="str">
        <f>IF(PLANILHA!G189=0,"",PLANILHA!G189)</f>
        <v/>
      </c>
      <c r="F189" s="202"/>
      <c r="G189" s="174" t="str">
        <f t="shared" si="5"/>
        <v>T</v>
      </c>
    </row>
    <row r="190" spans="1:7" ht="38.25" x14ac:dyDescent="0.2">
      <c r="A190" s="172" t="str">
        <f t="shared" si="4"/>
        <v>F</v>
      </c>
      <c r="B190" s="225" t="str">
        <f>IF(PLANILHA!B190=0,"",PLANILHA!B190)</f>
        <v xml:space="preserve"> 6.2.1 </v>
      </c>
      <c r="C190" s="225" t="str">
        <f>IF(PLANILHA!E190=0,"",PLANILHA!E190)</f>
        <v>Grelha hemisférica em ferro fundido de 4"</v>
      </c>
      <c r="D190" s="226" t="str">
        <f>IF(PLANILHA!F190=0,"",PLANILHA!F190)</f>
        <v>UN</v>
      </c>
      <c r="E190" s="227">
        <f>IF(PLANILHA!G190=0,"",PLANILHA!G190)</f>
        <v>12</v>
      </c>
      <c r="F190" s="202" t="s">
        <v>1269</v>
      </c>
      <c r="G190" s="174" t="str">
        <f t="shared" si="5"/>
        <v>I</v>
      </c>
    </row>
    <row r="191" spans="1:7" ht="63.75" x14ac:dyDescent="0.2">
      <c r="A191" s="172" t="str">
        <f t="shared" si="4"/>
        <v>F</v>
      </c>
      <c r="B191" s="225" t="str">
        <f>IF(PLANILHA!B191=0,"",PLANILHA!B191)</f>
        <v xml:space="preserve"> 6.2.2 </v>
      </c>
      <c r="C191" s="225" t="str">
        <f>IF(PLANILHA!E191=0,"",PLANILHA!E191)</f>
        <v>Tubo de PVC rígido branco PxB com virola e anel de borracha, linha esgoto série normal, DN= 100 mm, inclusive conexões</v>
      </c>
      <c r="D191" s="226" t="str">
        <f>IF(PLANILHA!F191=0,"",PLANILHA!F191)</f>
        <v>M</v>
      </c>
      <c r="E191" s="227">
        <f>IF(PLANILHA!G191=0,"",PLANILHA!G191)</f>
        <v>73.02</v>
      </c>
      <c r="F191" s="202" t="s">
        <v>1270</v>
      </c>
      <c r="G191" s="174" t="str">
        <f t="shared" si="5"/>
        <v>I</v>
      </c>
    </row>
    <row r="192" spans="1:7" ht="51" x14ac:dyDescent="0.2">
      <c r="A192" s="172" t="str">
        <f t="shared" si="4"/>
        <v>F</v>
      </c>
      <c r="B192" s="225" t="str">
        <f>IF(PLANILHA!B192=0,"",PLANILHA!B192)</f>
        <v xml:space="preserve"> 6.2.3 </v>
      </c>
      <c r="C192" s="225" t="str">
        <f>IF(PLANILHA!E192=0,"",PLANILHA!E192)</f>
        <v>Tubo de PVC rígido PxB com virola e anel de borracha, linha esgoto série reforçada ´R´. DN= 150 mm, inclusive conexões</v>
      </c>
      <c r="D192" s="226" t="str">
        <f>IF(PLANILHA!F192=0,"",PLANILHA!F192)</f>
        <v>M</v>
      </c>
      <c r="E192" s="227">
        <f>IF(PLANILHA!G192=0,"",PLANILHA!G192)</f>
        <v>93.82</v>
      </c>
      <c r="F192" s="202" t="s">
        <v>1271</v>
      </c>
      <c r="G192" s="174" t="str">
        <f t="shared" si="5"/>
        <v>I</v>
      </c>
    </row>
    <row r="193" spans="1:7" ht="51" x14ac:dyDescent="0.2">
      <c r="A193" s="172" t="str">
        <f t="shared" si="4"/>
        <v>F</v>
      </c>
      <c r="B193" s="225" t="str">
        <f>IF(PLANILHA!B193=0,"",PLANILHA!B193)</f>
        <v xml:space="preserve"> 6.2.4 </v>
      </c>
      <c r="C193" s="225" t="str">
        <f>IF(PLANILHA!E193=0,"",PLANILHA!E193)</f>
        <v>CAIXA ENTERRADA HIDRÁULICA RETANGULAR EM ALVENARIA COM TIJOLOS CERÂMICOS MACIÇOS, DIMENSÕES INTERNAS: 0,4X0,4X0,4 M PARA REDE DE DRENAGEM. AF_12/2020</v>
      </c>
      <c r="D193" s="226" t="str">
        <f>IF(PLANILHA!F193=0,"",PLANILHA!F193)</f>
        <v>UN</v>
      </c>
      <c r="E193" s="227">
        <f>IF(PLANILHA!G193=0,"",PLANILHA!G193)</f>
        <v>2</v>
      </c>
      <c r="F193" s="202" t="s">
        <v>1272</v>
      </c>
      <c r="G193" s="174" t="str">
        <f t="shared" si="5"/>
        <v>I</v>
      </c>
    </row>
    <row r="194" spans="1:7" x14ac:dyDescent="0.2">
      <c r="A194" s="172" t="str">
        <f t="shared" si="4"/>
        <v>F</v>
      </c>
      <c r="B194" s="225" t="str">
        <f>IF(PLANILHA!B194=0,"",PLANILHA!B194)</f>
        <v xml:space="preserve"> 7 </v>
      </c>
      <c r="C194" s="225" t="str">
        <f>IF(PLANILHA!E194=0,"",PLANILHA!E194)</f>
        <v>LANCHONETE</v>
      </c>
      <c r="D194" s="226" t="str">
        <f>IF(PLANILHA!F194=0,"",PLANILHA!F194)</f>
        <v/>
      </c>
      <c r="E194" s="227" t="str">
        <f>IF(PLANILHA!G194=0,"",PLANILHA!G194)</f>
        <v/>
      </c>
      <c r="F194" s="202"/>
      <c r="G194" s="174" t="str">
        <f t="shared" si="5"/>
        <v>T</v>
      </c>
    </row>
    <row r="195" spans="1:7" x14ac:dyDescent="0.2">
      <c r="A195" s="172" t="str">
        <f t="shared" si="4"/>
        <v>F</v>
      </c>
      <c r="B195" s="225" t="str">
        <f>IF(PLANILHA!B195=0,"",PLANILHA!B195)</f>
        <v xml:space="preserve"> 7.1 </v>
      </c>
      <c r="C195" s="225" t="str">
        <f>IF(PLANILHA!E195=0,"",PLANILHA!E195)</f>
        <v>SERVIÇOS PRELIMINARES</v>
      </c>
      <c r="D195" s="226" t="str">
        <f>IF(PLANILHA!F195=0,"",PLANILHA!F195)</f>
        <v/>
      </c>
      <c r="E195" s="227" t="str">
        <f>IF(PLANILHA!G195=0,"",PLANILHA!G195)</f>
        <v/>
      </c>
      <c r="F195" s="202"/>
      <c r="G195" s="174" t="str">
        <f t="shared" si="5"/>
        <v>T</v>
      </c>
    </row>
    <row r="196" spans="1:7" ht="38.25" x14ac:dyDescent="0.2">
      <c r="A196" s="172" t="str">
        <f t="shared" si="4"/>
        <v>F</v>
      </c>
      <c r="B196" s="225" t="str">
        <f>IF(PLANILHA!B196=0,"",PLANILHA!B196)</f>
        <v xml:space="preserve"> 7.1.1 </v>
      </c>
      <c r="C196" s="225" t="str">
        <f>IF(PLANILHA!E196=0,"",PLANILHA!E196)</f>
        <v>Locação de obra de edificação</v>
      </c>
      <c r="D196" s="226" t="str">
        <f>IF(PLANILHA!F196=0,"",PLANILHA!F196)</f>
        <v>m²</v>
      </c>
      <c r="E196" s="227">
        <f>IF(PLANILHA!G196=0,"",PLANILHA!G196)</f>
        <v>25.67</v>
      </c>
      <c r="F196" s="202" t="s">
        <v>1273</v>
      </c>
      <c r="G196" s="174" t="str">
        <f t="shared" si="5"/>
        <v>I</v>
      </c>
    </row>
    <row r="197" spans="1:7" x14ac:dyDescent="0.2">
      <c r="A197" s="172" t="str">
        <f t="shared" si="4"/>
        <v>F</v>
      </c>
      <c r="B197" s="225" t="str">
        <f>IF(PLANILHA!B197=0,"",PLANILHA!B197)</f>
        <v xml:space="preserve"> 7.2 </v>
      </c>
      <c r="C197" s="225" t="str">
        <f>IF(PLANILHA!E197=0,"",PLANILHA!E197)</f>
        <v>ESTACA</v>
      </c>
      <c r="D197" s="226" t="str">
        <f>IF(PLANILHA!F197=0,"",PLANILHA!F197)</f>
        <v/>
      </c>
      <c r="E197" s="227" t="str">
        <f>IF(PLANILHA!G197=0,"",PLANILHA!G197)</f>
        <v/>
      </c>
      <c r="F197" s="202"/>
      <c r="G197" s="174" t="str">
        <f t="shared" si="5"/>
        <v>T</v>
      </c>
    </row>
    <row r="198" spans="1:7" ht="25.5" x14ac:dyDescent="0.2">
      <c r="A198" s="172" t="str">
        <f t="shared" si="4"/>
        <v>F</v>
      </c>
      <c r="B198" s="225" t="str">
        <f>IF(PLANILHA!B198=0,"",PLANILHA!B198)</f>
        <v xml:space="preserve"> 7.2.1 </v>
      </c>
      <c r="C198" s="225" t="str">
        <f>IF(PLANILHA!E198=0,"",PLANILHA!E198)</f>
        <v>Estaca pré-moldada de concreto até 40 t</v>
      </c>
      <c r="D198" s="226" t="str">
        <f>IF(PLANILHA!F198=0,"",PLANILHA!F198)</f>
        <v>M</v>
      </c>
      <c r="E198" s="227">
        <f>IF(PLANILHA!G198=0,"",PLANILHA!G198)</f>
        <v>18</v>
      </c>
      <c r="F198" s="202" t="s">
        <v>1274</v>
      </c>
      <c r="G198" s="174" t="str">
        <f t="shared" si="5"/>
        <v>I</v>
      </c>
    </row>
    <row r="199" spans="1:7" x14ac:dyDescent="0.2">
      <c r="A199" s="172" t="str">
        <f t="shared" si="4"/>
        <v>F</v>
      </c>
      <c r="B199" s="225" t="str">
        <f>IF(PLANILHA!B199=0,"",PLANILHA!B199)</f>
        <v xml:space="preserve"> 7.3 </v>
      </c>
      <c r="C199" s="225" t="str">
        <f>IF(PLANILHA!E199=0,"",PLANILHA!E199)</f>
        <v>BLOCOS DE COROAMENTO</v>
      </c>
      <c r="D199" s="226" t="str">
        <f>IF(PLANILHA!F199=0,"",PLANILHA!F199)</f>
        <v/>
      </c>
      <c r="E199" s="227" t="str">
        <f>IF(PLANILHA!G199=0,"",PLANILHA!G199)</f>
        <v/>
      </c>
      <c r="F199" s="202"/>
      <c r="G199" s="174" t="str">
        <f t="shared" si="5"/>
        <v>T</v>
      </c>
    </row>
    <row r="200" spans="1:7" ht="38.25" x14ac:dyDescent="0.2">
      <c r="A200" s="172" t="str">
        <f t="shared" si="4"/>
        <v>F</v>
      </c>
      <c r="B200" s="225" t="str">
        <f>IF(PLANILHA!B200=0,"",PLANILHA!B200)</f>
        <v xml:space="preserve"> 7.3.1 </v>
      </c>
      <c r="C200" s="225" t="str">
        <f>IF(PLANILHA!E200=0,"",PLANILHA!E200)</f>
        <v>Forma em madeira comum para fundação</v>
      </c>
      <c r="D200" s="226" t="str">
        <f>IF(PLANILHA!F200=0,"",PLANILHA!F200)</f>
        <v>m²</v>
      </c>
      <c r="E200" s="227">
        <f>IF(PLANILHA!G200=0,"",PLANILHA!G200)</f>
        <v>9.36</v>
      </c>
      <c r="F200" s="202" t="s">
        <v>1275</v>
      </c>
      <c r="G200" s="174" t="str">
        <f t="shared" si="5"/>
        <v>I</v>
      </c>
    </row>
    <row r="201" spans="1:7" ht="25.5" x14ac:dyDescent="0.2">
      <c r="A201" s="172" t="str">
        <f t="shared" si="4"/>
        <v>F</v>
      </c>
      <c r="B201" s="225" t="str">
        <f>IF(PLANILHA!B201=0,"",PLANILHA!B201)</f>
        <v xml:space="preserve"> 7.3.2 </v>
      </c>
      <c r="C201" s="225" t="str">
        <f>IF(PLANILHA!E201=0,"",PLANILHA!E201)</f>
        <v>Lastro de pedra britada</v>
      </c>
      <c r="D201" s="226" t="str">
        <f>IF(PLANILHA!F201=0,"",PLANILHA!F201)</f>
        <v>m³</v>
      </c>
      <c r="E201" s="227">
        <f>IF(PLANILHA!G201=0,"",PLANILHA!G201)</f>
        <v>0.11</v>
      </c>
      <c r="F201" s="202" t="s">
        <v>1276</v>
      </c>
      <c r="G201" s="174" t="str">
        <f t="shared" si="5"/>
        <v>I</v>
      </c>
    </row>
    <row r="202" spans="1:7" ht="51" x14ac:dyDescent="0.2">
      <c r="A202" s="172" t="str">
        <f t="shared" si="4"/>
        <v>F</v>
      </c>
      <c r="B202" s="225" t="str">
        <f>IF(PLANILHA!B202=0,"",PLANILHA!B202)</f>
        <v xml:space="preserve"> 7.3.3 </v>
      </c>
      <c r="C202" s="225" t="str">
        <f>IF(PLANILHA!E202=0,"",PLANILHA!E202)</f>
        <v>Armadura em barra de aço CA-50 (A ou B) fyk = 500 MPa</v>
      </c>
      <c r="D202" s="226" t="str">
        <f>IF(PLANILHA!F202=0,"",PLANILHA!F202)</f>
        <v>KG</v>
      </c>
      <c r="E202" s="227">
        <f>IF(PLANILHA!G202=0,"",PLANILHA!G202)</f>
        <v>65.16</v>
      </c>
      <c r="F202" s="202" t="s">
        <v>1277</v>
      </c>
      <c r="G202" s="174" t="str">
        <f t="shared" si="5"/>
        <v>I</v>
      </c>
    </row>
    <row r="203" spans="1:7" ht="25.5" x14ac:dyDescent="0.2">
      <c r="A203" s="172" t="str">
        <f t="shared" si="4"/>
        <v>F</v>
      </c>
      <c r="B203" s="225" t="str">
        <f>IF(PLANILHA!B203=0,"",PLANILHA!B203)</f>
        <v xml:space="preserve"> 7.3.4 </v>
      </c>
      <c r="C203" s="225" t="str">
        <f>IF(PLANILHA!E203=0,"",PLANILHA!E203)</f>
        <v>Concreto usinado, fck = 25 MPa</v>
      </c>
      <c r="D203" s="226" t="str">
        <f>IF(PLANILHA!F203=0,"",PLANILHA!F203)</f>
        <v>m³</v>
      </c>
      <c r="E203" s="227">
        <f>IF(PLANILHA!G203=0,"",PLANILHA!G203)</f>
        <v>1.3</v>
      </c>
      <c r="F203" s="202" t="s">
        <v>1278</v>
      </c>
      <c r="G203" s="174" t="str">
        <f t="shared" si="5"/>
        <v>I</v>
      </c>
    </row>
    <row r="204" spans="1:7" ht="25.5" x14ac:dyDescent="0.2">
      <c r="A204" s="172" t="str">
        <f t="shared" si="4"/>
        <v>F</v>
      </c>
      <c r="B204" s="225" t="str">
        <f>IF(PLANILHA!B204=0,"",PLANILHA!B204)</f>
        <v xml:space="preserve"> 7.3.5 </v>
      </c>
      <c r="C204" s="225" t="str">
        <f>IF(PLANILHA!E204=0,"",PLANILHA!E204)</f>
        <v>Lançamento e adensamento de concreto ou massa em fundação</v>
      </c>
      <c r="D204" s="226" t="str">
        <f>IF(PLANILHA!F204=0,"",PLANILHA!F204)</f>
        <v>m³</v>
      </c>
      <c r="E204" s="227">
        <f>IF(PLANILHA!G204=0,"",PLANILHA!G204)</f>
        <v>1.3</v>
      </c>
      <c r="F204" s="202" t="s">
        <v>1278</v>
      </c>
      <c r="G204" s="174" t="str">
        <f t="shared" si="5"/>
        <v>I</v>
      </c>
    </row>
    <row r="205" spans="1:7" ht="63.75" x14ac:dyDescent="0.2">
      <c r="A205" s="172" t="str">
        <f t="shared" si="4"/>
        <v>F</v>
      </c>
      <c r="B205" s="225" t="str">
        <f>IF(PLANILHA!B205=0,"",PLANILHA!B205)</f>
        <v xml:space="preserve"> 7.3.6 </v>
      </c>
      <c r="C205" s="225" t="str">
        <f>IF(PLANILHA!E205=0,"",PLANILHA!E205)</f>
        <v>Impermeabilização em pintura de asfalto oxidado com solventes orgânicos, sobre massa</v>
      </c>
      <c r="D205" s="226" t="str">
        <f>IF(PLANILHA!F205=0,"",PLANILHA!F205)</f>
        <v>m²</v>
      </c>
      <c r="E205" s="227">
        <f>IF(PLANILHA!G205=0,"",PLANILHA!G205)</f>
        <v>10.8</v>
      </c>
      <c r="F205" s="202" t="s">
        <v>1279</v>
      </c>
      <c r="G205" s="174" t="str">
        <f t="shared" si="5"/>
        <v>I</v>
      </c>
    </row>
    <row r="206" spans="1:7" x14ac:dyDescent="0.2">
      <c r="A206" s="172" t="str">
        <f t="shared" ref="A206:A269" si="6">IF(B206&lt;&gt;"","F","")</f>
        <v>F</v>
      </c>
      <c r="B206" s="225" t="str">
        <f>IF(PLANILHA!B206=0,"",PLANILHA!B206)</f>
        <v xml:space="preserve"> 7.4 </v>
      </c>
      <c r="C206" s="225" t="str">
        <f>IF(PLANILHA!E206=0,"",PLANILHA!E206)</f>
        <v>VIGAS BALDRAME</v>
      </c>
      <c r="D206" s="226" t="str">
        <f>IF(PLANILHA!F206=0,"",PLANILHA!F206)</f>
        <v/>
      </c>
      <c r="E206" s="227" t="str">
        <f>IF(PLANILHA!G206=0,"",PLANILHA!G206)</f>
        <v/>
      </c>
      <c r="F206" s="202"/>
      <c r="G206" s="174" t="str">
        <f t="shared" ref="G206:G269" si="7">IF(E206="","T","I")</f>
        <v>T</v>
      </c>
    </row>
    <row r="207" spans="1:7" ht="38.25" x14ac:dyDescent="0.2">
      <c r="A207" s="172" t="str">
        <f t="shared" si="6"/>
        <v>F</v>
      </c>
      <c r="B207" s="225" t="str">
        <f>IF(PLANILHA!B207=0,"",PLANILHA!B207)</f>
        <v xml:space="preserve"> 7.4.1 </v>
      </c>
      <c r="C207" s="225" t="str">
        <f>IF(PLANILHA!E207=0,"",PLANILHA!E207)</f>
        <v>Forma em madeira comum para fundação</v>
      </c>
      <c r="D207" s="226" t="str">
        <f>IF(PLANILHA!F207=0,"",PLANILHA!F207)</f>
        <v>m²</v>
      </c>
      <c r="E207" s="227">
        <f>IF(PLANILHA!G207=0,"",PLANILHA!G207)</f>
        <v>18.260000000000002</v>
      </c>
      <c r="F207" s="202" t="s">
        <v>1280</v>
      </c>
      <c r="G207" s="174" t="str">
        <f t="shared" si="7"/>
        <v>I</v>
      </c>
    </row>
    <row r="208" spans="1:7" ht="38.25" x14ac:dyDescent="0.2">
      <c r="A208" s="172" t="str">
        <f t="shared" si="6"/>
        <v>F</v>
      </c>
      <c r="B208" s="225" t="str">
        <f>IF(PLANILHA!B208=0,"",PLANILHA!B208)</f>
        <v xml:space="preserve"> 7.4.2 </v>
      </c>
      <c r="C208" s="225" t="str">
        <f>IF(PLANILHA!E208=0,"",PLANILHA!E208)</f>
        <v>Lastro de pedra britada</v>
      </c>
      <c r="D208" s="226" t="str">
        <f>IF(PLANILHA!F208=0,"",PLANILHA!F208)</f>
        <v>m³</v>
      </c>
      <c r="E208" s="227">
        <f>IF(PLANILHA!G208=0,"",PLANILHA!G208)</f>
        <v>0.2</v>
      </c>
      <c r="F208" s="202" t="s">
        <v>1281</v>
      </c>
      <c r="G208" s="174" t="str">
        <f t="shared" si="7"/>
        <v>I</v>
      </c>
    </row>
    <row r="209" spans="1:7" ht="38.25" x14ac:dyDescent="0.2">
      <c r="A209" s="172" t="str">
        <f t="shared" si="6"/>
        <v>F</v>
      </c>
      <c r="B209" s="225" t="str">
        <f>IF(PLANILHA!B209=0,"",PLANILHA!B209)</f>
        <v xml:space="preserve"> 7.4.3 </v>
      </c>
      <c r="C209" s="225" t="str">
        <f>IF(PLANILHA!E209=0,"",PLANILHA!E209)</f>
        <v>Armadura em barra de aço CA-50 (A ou B) fyk = 500 MPa</v>
      </c>
      <c r="D209" s="226" t="str">
        <f>IF(PLANILHA!F209=0,"",PLANILHA!F209)</f>
        <v>KG</v>
      </c>
      <c r="E209" s="227">
        <f>IF(PLANILHA!G209=0,"",PLANILHA!G209)</f>
        <v>64.37</v>
      </c>
      <c r="F209" s="202" t="s">
        <v>1282</v>
      </c>
      <c r="G209" s="174" t="str">
        <f t="shared" si="7"/>
        <v>I</v>
      </c>
    </row>
    <row r="210" spans="1:7" ht="63.75" x14ac:dyDescent="0.2">
      <c r="A210" s="172" t="str">
        <f t="shared" si="6"/>
        <v>F</v>
      </c>
      <c r="B210" s="225" t="str">
        <f>IF(PLANILHA!B210=0,"",PLANILHA!B210)</f>
        <v xml:space="preserve"> 7.4.4 </v>
      </c>
      <c r="C210" s="225" t="str">
        <f>IF(PLANILHA!E210=0,"",PLANILHA!E210)</f>
        <v>Armadura em barra de aço CA-60 (A ou B) fyk = 600 MPa</v>
      </c>
      <c r="D210" s="226" t="str">
        <f>IF(PLANILHA!F210=0,"",PLANILHA!F210)</f>
        <v>KG</v>
      </c>
      <c r="E210" s="227">
        <f>IF(PLANILHA!G210=0,"",PLANILHA!G210)</f>
        <v>18.760000000000002</v>
      </c>
      <c r="F210" s="202" t="s">
        <v>1283</v>
      </c>
      <c r="G210" s="174" t="str">
        <f t="shared" si="7"/>
        <v>I</v>
      </c>
    </row>
    <row r="211" spans="1:7" ht="38.25" x14ac:dyDescent="0.2">
      <c r="A211" s="172" t="str">
        <f t="shared" si="6"/>
        <v>F</v>
      </c>
      <c r="B211" s="225" t="str">
        <f>IF(PLANILHA!B211=0,"",PLANILHA!B211)</f>
        <v xml:space="preserve"> 7.4.5 </v>
      </c>
      <c r="C211" s="225" t="str">
        <f>IF(PLANILHA!E211=0,"",PLANILHA!E211)</f>
        <v>Concreto usinado, fck = 25 MPa</v>
      </c>
      <c r="D211" s="226" t="str">
        <f>IF(PLANILHA!F211=0,"",PLANILHA!F211)</f>
        <v>m³</v>
      </c>
      <c r="E211" s="227">
        <f>IF(PLANILHA!G211=0,"",PLANILHA!G211)</f>
        <v>1.17</v>
      </c>
      <c r="F211" s="202" t="s">
        <v>1284</v>
      </c>
      <c r="G211" s="174" t="str">
        <f t="shared" si="7"/>
        <v>I</v>
      </c>
    </row>
    <row r="212" spans="1:7" ht="38.25" x14ac:dyDescent="0.2">
      <c r="A212" s="172" t="str">
        <f t="shared" si="6"/>
        <v>F</v>
      </c>
      <c r="B212" s="225" t="str">
        <f>IF(PLANILHA!B212=0,"",PLANILHA!B212)</f>
        <v xml:space="preserve"> 7.4.6 </v>
      </c>
      <c r="C212" s="225" t="str">
        <f>IF(PLANILHA!E212=0,"",PLANILHA!E212)</f>
        <v>Lançamento e adensamento de concreto ou massa em fundação</v>
      </c>
      <c r="D212" s="226" t="str">
        <f>IF(PLANILHA!F212=0,"",PLANILHA!F212)</f>
        <v>m³</v>
      </c>
      <c r="E212" s="227">
        <f>IF(PLANILHA!G212=0,"",PLANILHA!G212)</f>
        <v>1.17</v>
      </c>
      <c r="F212" s="202" t="s">
        <v>1284</v>
      </c>
      <c r="G212" s="174" t="str">
        <f t="shared" si="7"/>
        <v>I</v>
      </c>
    </row>
    <row r="213" spans="1:7" ht="63.75" x14ac:dyDescent="0.2">
      <c r="A213" s="172" t="str">
        <f t="shared" si="6"/>
        <v>F</v>
      </c>
      <c r="B213" s="225" t="str">
        <f>IF(PLANILHA!B213=0,"",PLANILHA!B213)</f>
        <v xml:space="preserve"> 7.4.7 </v>
      </c>
      <c r="C213" s="225" t="str">
        <f>IF(PLANILHA!E213=0,"",PLANILHA!E213)</f>
        <v>Impermeabilização em pintura de asfalto oxidado com solventes orgânicos, sobre massa</v>
      </c>
      <c r="D213" s="226" t="str">
        <f>IF(PLANILHA!F213=0,"",PLANILHA!F213)</f>
        <v>m²</v>
      </c>
      <c r="E213" s="227">
        <f>IF(PLANILHA!G213=0,"",PLANILHA!G213)</f>
        <v>19.559999999999999</v>
      </c>
      <c r="F213" s="202" t="s">
        <v>1285</v>
      </c>
      <c r="G213" s="174" t="str">
        <f t="shared" si="7"/>
        <v>I</v>
      </c>
    </row>
    <row r="214" spans="1:7" x14ac:dyDescent="0.2">
      <c r="A214" s="172" t="str">
        <f t="shared" si="6"/>
        <v>F</v>
      </c>
      <c r="B214" s="225" t="str">
        <f>IF(PLANILHA!B214=0,"",PLANILHA!B214)</f>
        <v xml:space="preserve"> 7.5 </v>
      </c>
      <c r="C214" s="225" t="str">
        <f>IF(PLANILHA!E214=0,"",PLANILHA!E214)</f>
        <v>CONTRAPISO</v>
      </c>
      <c r="D214" s="226" t="str">
        <f>IF(PLANILHA!F214=0,"",PLANILHA!F214)</f>
        <v/>
      </c>
      <c r="E214" s="227" t="str">
        <f>IF(PLANILHA!G214=0,"",PLANILHA!G214)</f>
        <v/>
      </c>
      <c r="F214" s="202"/>
      <c r="G214" s="174" t="str">
        <f t="shared" si="7"/>
        <v>T</v>
      </c>
    </row>
    <row r="215" spans="1:7" ht="38.25" x14ac:dyDescent="0.2">
      <c r="A215" s="172" t="str">
        <f t="shared" si="6"/>
        <v>F</v>
      </c>
      <c r="B215" s="225" t="str">
        <f>IF(PLANILHA!B215=0,"",PLANILHA!B215)</f>
        <v xml:space="preserve"> 7.5.1 </v>
      </c>
      <c r="C215" s="225" t="str">
        <f>IF(PLANILHA!E215=0,"",PLANILHA!E215)</f>
        <v>Lastro de pedra britada</v>
      </c>
      <c r="D215" s="226" t="str">
        <f>IF(PLANILHA!F215=0,"",PLANILHA!F215)</f>
        <v>m³</v>
      </c>
      <c r="E215" s="227">
        <f>IF(PLANILHA!G215=0,"",PLANILHA!G215)</f>
        <v>1.28</v>
      </c>
      <c r="F215" s="202" t="s">
        <v>1286</v>
      </c>
      <c r="G215" s="174" t="str">
        <f t="shared" si="7"/>
        <v>I</v>
      </c>
    </row>
    <row r="216" spans="1:7" ht="38.25" x14ac:dyDescent="0.2">
      <c r="A216" s="172" t="str">
        <f t="shared" si="6"/>
        <v>F</v>
      </c>
      <c r="B216" s="225" t="str">
        <f>IF(PLANILHA!B216=0,"",PLANILHA!B216)</f>
        <v xml:space="preserve"> 7.5.2 </v>
      </c>
      <c r="C216" s="225" t="str">
        <f>IF(PLANILHA!E216=0,"",PLANILHA!E216)</f>
        <v>Lona plástica</v>
      </c>
      <c r="D216" s="226" t="str">
        <f>IF(PLANILHA!F216=0,"",PLANILHA!F216)</f>
        <v>m²</v>
      </c>
      <c r="E216" s="227">
        <f>IF(PLANILHA!G216=0,"",PLANILHA!G216)</f>
        <v>25.67</v>
      </c>
      <c r="F216" s="202" t="s">
        <v>1287</v>
      </c>
      <c r="G216" s="174" t="str">
        <f t="shared" si="7"/>
        <v>I</v>
      </c>
    </row>
    <row r="217" spans="1:7" ht="38.25" x14ac:dyDescent="0.2">
      <c r="A217" s="172" t="str">
        <f t="shared" si="6"/>
        <v>F</v>
      </c>
      <c r="B217" s="225" t="str">
        <f>IF(PLANILHA!B217=0,"",PLANILHA!B217)</f>
        <v xml:space="preserve"> 7.5.3 </v>
      </c>
      <c r="C217" s="225" t="str">
        <f>IF(PLANILHA!E217=0,"",PLANILHA!E217)</f>
        <v>Armadura em tela soldada de aço</v>
      </c>
      <c r="D217" s="226" t="str">
        <f>IF(PLANILHA!F217=0,"",PLANILHA!F217)</f>
        <v>KG</v>
      </c>
      <c r="E217" s="227">
        <f>IF(PLANILHA!G217=0,"",PLANILHA!G217)</f>
        <v>79.83</v>
      </c>
      <c r="F217" s="202" t="s">
        <v>1288</v>
      </c>
      <c r="G217" s="174" t="str">
        <f t="shared" si="7"/>
        <v>I</v>
      </c>
    </row>
    <row r="218" spans="1:7" ht="38.25" x14ac:dyDescent="0.2">
      <c r="A218" s="172" t="str">
        <f t="shared" si="6"/>
        <v>F</v>
      </c>
      <c r="B218" s="225" t="str">
        <f>IF(PLANILHA!B218=0,"",PLANILHA!B218)</f>
        <v xml:space="preserve"> 7.5.4 </v>
      </c>
      <c r="C218" s="225" t="str">
        <f>IF(PLANILHA!E218=0,"",PLANILHA!E218)</f>
        <v>Concreto usinado, fck = 25 MPa</v>
      </c>
      <c r="D218" s="226" t="str">
        <f>IF(PLANILHA!F218=0,"",PLANILHA!F218)</f>
        <v>m³</v>
      </c>
      <c r="E218" s="227">
        <f>IF(PLANILHA!G218=0,"",PLANILHA!G218)</f>
        <v>1.8</v>
      </c>
      <c r="F218" s="202" t="s">
        <v>1289</v>
      </c>
      <c r="G218" s="174" t="str">
        <f t="shared" si="7"/>
        <v>I</v>
      </c>
    </row>
    <row r="219" spans="1:7" ht="38.25" x14ac:dyDescent="0.2">
      <c r="A219" s="172" t="str">
        <f t="shared" si="6"/>
        <v>F</v>
      </c>
      <c r="B219" s="225" t="str">
        <f>IF(PLANILHA!B219=0,"",PLANILHA!B219)</f>
        <v xml:space="preserve"> 7.5.5 </v>
      </c>
      <c r="C219" s="225" t="str">
        <f>IF(PLANILHA!E219=0,"",PLANILHA!E219)</f>
        <v>Lançamento e adensamento de concreto ou massa em fundação</v>
      </c>
      <c r="D219" s="226" t="str">
        <f>IF(PLANILHA!F219=0,"",PLANILHA!F219)</f>
        <v>m³</v>
      </c>
      <c r="E219" s="227">
        <f>IF(PLANILHA!G219=0,"",PLANILHA!G219)</f>
        <v>1.8</v>
      </c>
      <c r="F219" s="202" t="s">
        <v>1289</v>
      </c>
      <c r="G219" s="174" t="str">
        <f t="shared" si="7"/>
        <v>I</v>
      </c>
    </row>
    <row r="220" spans="1:7" x14ac:dyDescent="0.2">
      <c r="A220" s="172" t="str">
        <f t="shared" si="6"/>
        <v>F</v>
      </c>
      <c r="B220" s="225" t="str">
        <f>IF(PLANILHA!B220=0,"",PLANILHA!B220)</f>
        <v xml:space="preserve"> 7.6 </v>
      </c>
      <c r="C220" s="225" t="str">
        <f>IF(PLANILHA!E220=0,"",PLANILHA!E220)</f>
        <v>REGULARIZAÇÃO - PISO VARANDA</v>
      </c>
      <c r="D220" s="226" t="str">
        <f>IF(PLANILHA!F220=0,"",PLANILHA!F220)</f>
        <v/>
      </c>
      <c r="E220" s="227" t="str">
        <f>IF(PLANILHA!G220=0,"",PLANILHA!G220)</f>
        <v/>
      </c>
      <c r="F220" s="202"/>
      <c r="G220" s="174" t="str">
        <f t="shared" si="7"/>
        <v>T</v>
      </c>
    </row>
    <row r="221" spans="1:7" ht="38.25" x14ac:dyDescent="0.2">
      <c r="A221" s="172" t="str">
        <f t="shared" si="6"/>
        <v>F</v>
      </c>
      <c r="B221" s="225" t="str">
        <f>IF(PLANILHA!B221=0,"",PLANILHA!B221)</f>
        <v xml:space="preserve"> 7.6.1 </v>
      </c>
      <c r="C221" s="225" t="str">
        <f>IF(PLANILHA!E221=0,"",PLANILHA!E221)</f>
        <v>Lastro de pedra britada</v>
      </c>
      <c r="D221" s="226" t="str">
        <f>IF(PLANILHA!F221=0,"",PLANILHA!F221)</f>
        <v>m³</v>
      </c>
      <c r="E221" s="227">
        <f>IF(PLANILHA!G221=0,"",PLANILHA!G221)</f>
        <v>4.6900000000000004</v>
      </c>
      <c r="F221" s="202" t="s">
        <v>1290</v>
      </c>
      <c r="G221" s="174" t="str">
        <f t="shared" si="7"/>
        <v>I</v>
      </c>
    </row>
    <row r="222" spans="1:7" ht="38.25" x14ac:dyDescent="0.2">
      <c r="A222" s="172" t="str">
        <f t="shared" si="6"/>
        <v>F</v>
      </c>
      <c r="B222" s="225" t="str">
        <f>IF(PLANILHA!B222=0,"",PLANILHA!B222)</f>
        <v xml:space="preserve"> 7.6.2 </v>
      </c>
      <c r="C222" s="225" t="str">
        <f>IF(PLANILHA!E222=0,"",PLANILHA!E222)</f>
        <v>Concreto usinado, fck = 25 MPa</v>
      </c>
      <c r="D222" s="226" t="str">
        <f>IF(PLANILHA!F222=0,"",PLANILHA!F222)</f>
        <v>m³</v>
      </c>
      <c r="E222" s="227">
        <f>IF(PLANILHA!G222=0,"",PLANILHA!G222)</f>
        <v>14.06</v>
      </c>
      <c r="F222" s="202" t="s">
        <v>1291</v>
      </c>
      <c r="G222" s="174" t="str">
        <f t="shared" si="7"/>
        <v>I</v>
      </c>
    </row>
    <row r="223" spans="1:7" ht="38.25" x14ac:dyDescent="0.2">
      <c r="A223" s="172" t="str">
        <f t="shared" si="6"/>
        <v>F</v>
      </c>
      <c r="B223" s="225" t="str">
        <f>IF(PLANILHA!B223=0,"",PLANILHA!B223)</f>
        <v xml:space="preserve"> 7.6.3 </v>
      </c>
      <c r="C223" s="225" t="str">
        <f>IF(PLANILHA!E223=0,"",PLANILHA!E223)</f>
        <v>Lançamento, espalhamento e adensamento de concreto ou massa em lastro e/ou enchimento</v>
      </c>
      <c r="D223" s="226" t="str">
        <f>IF(PLANILHA!F223=0,"",PLANILHA!F223)</f>
        <v>m³</v>
      </c>
      <c r="E223" s="227">
        <f>IF(PLANILHA!G223=0,"",PLANILHA!G223)</f>
        <v>14.06</v>
      </c>
      <c r="F223" s="202" t="s">
        <v>1291</v>
      </c>
      <c r="G223" s="174" t="str">
        <f t="shared" si="7"/>
        <v>I</v>
      </c>
    </row>
    <row r="224" spans="1:7" ht="25.5" x14ac:dyDescent="0.2">
      <c r="A224" s="172" t="str">
        <f t="shared" si="6"/>
        <v>F</v>
      </c>
      <c r="B224" s="225" t="str">
        <f>IF(PLANILHA!B224=0,"",PLANILHA!B224)</f>
        <v xml:space="preserve"> 7.6.4 </v>
      </c>
      <c r="C224" s="225" t="str">
        <f>IF(PLANILHA!E224=0,"",PLANILHA!E224)</f>
        <v>Armadura em tela soldada de aço</v>
      </c>
      <c r="D224" s="226" t="str">
        <f>IF(PLANILHA!F224=0,"",PLANILHA!F224)</f>
        <v>KG</v>
      </c>
      <c r="E224" s="227">
        <f>IF(PLANILHA!G224=0,"",PLANILHA!G224)</f>
        <v>206.23</v>
      </c>
      <c r="F224" s="202" t="s">
        <v>1292</v>
      </c>
      <c r="G224" s="174" t="str">
        <f t="shared" si="7"/>
        <v>I</v>
      </c>
    </row>
    <row r="225" spans="1:7" x14ac:dyDescent="0.2">
      <c r="A225" s="172" t="str">
        <f t="shared" si="6"/>
        <v>F</v>
      </c>
      <c r="B225" s="225" t="str">
        <f>IF(PLANILHA!B225=0,"",PLANILHA!B225)</f>
        <v xml:space="preserve"> 7.7 </v>
      </c>
      <c r="C225" s="225" t="str">
        <f>IF(PLANILHA!E225=0,"",PLANILHA!E225)</f>
        <v>ALVENARIAS E FECHAMENTOS</v>
      </c>
      <c r="D225" s="226" t="str">
        <f>IF(PLANILHA!F225=0,"",PLANILHA!F225)</f>
        <v/>
      </c>
      <c r="E225" s="227" t="str">
        <f>IF(PLANILHA!G225=0,"",PLANILHA!G225)</f>
        <v/>
      </c>
      <c r="F225" s="202"/>
      <c r="G225" s="174" t="str">
        <f t="shared" si="7"/>
        <v>T</v>
      </c>
    </row>
    <row r="226" spans="1:7" ht="38.25" x14ac:dyDescent="0.2">
      <c r="A226" s="172" t="str">
        <f t="shared" si="6"/>
        <v>F</v>
      </c>
      <c r="B226" s="225" t="str">
        <f>IF(PLANILHA!B226=0,"",PLANILHA!B226)</f>
        <v xml:space="preserve"> 7.7.1 </v>
      </c>
      <c r="C226" s="225" t="str">
        <f>IF(PLANILHA!E226=0,"",PLANILHA!E226)</f>
        <v>Tela galvanizada para fixação de alvenaria com dimensão de 17x50cm</v>
      </c>
      <c r="D226" s="226" t="str">
        <f>IF(PLANILHA!F226=0,"",PLANILHA!F226)</f>
        <v>UN</v>
      </c>
      <c r="E226" s="227">
        <f>IF(PLANILHA!G226=0,"",PLANILHA!G226)</f>
        <v>122</v>
      </c>
      <c r="F226" s="202" t="s">
        <v>1293</v>
      </c>
      <c r="G226" s="174" t="str">
        <f t="shared" si="7"/>
        <v>I</v>
      </c>
    </row>
    <row r="227" spans="1:7" ht="63.75" x14ac:dyDescent="0.2">
      <c r="A227" s="172" t="str">
        <f t="shared" si="6"/>
        <v>F</v>
      </c>
      <c r="B227" s="225" t="str">
        <f>IF(PLANILHA!B227=0,"",PLANILHA!B227)</f>
        <v xml:space="preserve"> 7.7.2 </v>
      </c>
      <c r="C227" s="225" t="str">
        <f>IF(PLANILHA!E227=0,"",PLANILHA!E227)</f>
        <v>Alvenaria de bloco cerâmico de vedação, uso revestido, de 14 cm</v>
      </c>
      <c r="D227" s="226" t="str">
        <f>IF(PLANILHA!F227=0,"",PLANILHA!F227)</f>
        <v>m²</v>
      </c>
      <c r="E227" s="227">
        <f>IF(PLANILHA!G227=0,"",PLANILHA!G227)</f>
        <v>92.31</v>
      </c>
      <c r="F227" s="202" t="s">
        <v>1294</v>
      </c>
      <c r="G227" s="174" t="str">
        <f t="shared" si="7"/>
        <v>I</v>
      </c>
    </row>
    <row r="228" spans="1:7" ht="102" x14ac:dyDescent="0.2">
      <c r="A228" s="172" t="str">
        <f t="shared" si="6"/>
        <v>F</v>
      </c>
      <c r="B228" s="225" t="str">
        <f>IF(PLANILHA!B228=0,"",PLANILHA!B228)</f>
        <v xml:space="preserve"> 7.7.3 </v>
      </c>
      <c r="C228" s="225" t="str">
        <f>IF(PLANILHA!E228=0,"",PLANILHA!E228)</f>
        <v>Vergas, contravergas e pilaretes de concreto armado</v>
      </c>
      <c r="D228" s="226" t="str">
        <f>IF(PLANILHA!F228=0,"",PLANILHA!F228)</f>
        <v>m³</v>
      </c>
      <c r="E228" s="227">
        <f>IF(PLANILHA!G228=0,"",PLANILHA!G228)</f>
        <v>0.59</v>
      </c>
      <c r="F228" s="202" t="s">
        <v>1295</v>
      </c>
      <c r="G228" s="174" t="str">
        <f t="shared" si="7"/>
        <v>I</v>
      </c>
    </row>
    <row r="229" spans="1:7" ht="38.25" x14ac:dyDescent="0.2">
      <c r="A229" s="172" t="str">
        <f t="shared" si="6"/>
        <v>F</v>
      </c>
      <c r="B229" s="225" t="str">
        <f>IF(PLANILHA!B229=0,"",PLANILHA!B229)</f>
        <v xml:space="preserve"> 7.7.4 </v>
      </c>
      <c r="C229" s="225" t="str">
        <f>IF(PLANILHA!E229=0,"",PLANILHA!E229)</f>
        <v>Alvenaria de bloco cerâmico estrutural, uso revestido, de 14 cm</v>
      </c>
      <c r="D229" s="226" t="str">
        <f>IF(PLANILHA!F229=0,"",PLANILHA!F229)</f>
        <v>m²</v>
      </c>
      <c r="E229" s="227">
        <f>IF(PLANILHA!G229=0,"",PLANILHA!G229)</f>
        <v>75.06</v>
      </c>
      <c r="F229" s="202" t="s">
        <v>1296</v>
      </c>
      <c r="G229" s="174" t="str">
        <f t="shared" si="7"/>
        <v>I</v>
      </c>
    </row>
    <row r="230" spans="1:7" ht="51" x14ac:dyDescent="0.2">
      <c r="A230" s="172" t="str">
        <f t="shared" si="6"/>
        <v>F</v>
      </c>
      <c r="B230" s="225" t="str">
        <f>IF(PLANILHA!B230=0,"",PLANILHA!B230)</f>
        <v xml:space="preserve"> 7.7.5 </v>
      </c>
      <c r="C230" s="225" t="str">
        <f>IF(PLANILHA!E230=0,"",PLANILHA!E230)</f>
        <v>Argamassa graute</v>
      </c>
      <c r="D230" s="226" t="str">
        <f>IF(PLANILHA!F230=0,"",PLANILHA!F230)</f>
        <v>m³</v>
      </c>
      <c r="E230" s="227">
        <f>IF(PLANILHA!G230=0,"",PLANILHA!G230)</f>
        <v>0.6</v>
      </c>
      <c r="F230" s="202" t="s">
        <v>1297</v>
      </c>
      <c r="G230" s="174" t="str">
        <f t="shared" si="7"/>
        <v>I</v>
      </c>
    </row>
    <row r="231" spans="1:7" ht="76.5" x14ac:dyDescent="0.2">
      <c r="A231" s="172" t="str">
        <f t="shared" si="6"/>
        <v>F</v>
      </c>
      <c r="B231" s="225" t="str">
        <f>IF(PLANILHA!B231=0,"",PLANILHA!B231)</f>
        <v xml:space="preserve"> 7.7.6 </v>
      </c>
      <c r="C231" s="225" t="str">
        <f>IF(PLANILHA!E231=0,"",PLANILHA!E231)</f>
        <v>Armadura em barra de aço CA-50 (A ou B) fyk = 500 MPa</v>
      </c>
      <c r="D231" s="226" t="str">
        <f>IF(PLANILHA!F231=0,"",PLANILHA!F231)</f>
        <v>KG</v>
      </c>
      <c r="E231" s="227">
        <f>IF(PLANILHA!G231=0,"",PLANILHA!G231)</f>
        <v>73.67</v>
      </c>
      <c r="F231" s="202" t="s">
        <v>1298</v>
      </c>
      <c r="G231" s="174" t="str">
        <f t="shared" si="7"/>
        <v>I</v>
      </c>
    </row>
    <row r="232" spans="1:7" x14ac:dyDescent="0.2">
      <c r="A232" s="172" t="str">
        <f t="shared" si="6"/>
        <v>F</v>
      </c>
      <c r="B232" s="225" t="str">
        <f>IF(PLANILHA!B232=0,"",PLANILHA!B232)</f>
        <v xml:space="preserve"> 7.8 </v>
      </c>
      <c r="C232" s="225" t="str">
        <f>IF(PLANILHA!E232=0,"",PLANILHA!E232)</f>
        <v>ESTRUTURAS EM CONCRETO ARMADO</v>
      </c>
      <c r="D232" s="226" t="str">
        <f>IF(PLANILHA!F232=0,"",PLANILHA!F232)</f>
        <v/>
      </c>
      <c r="E232" s="227" t="str">
        <f>IF(PLANILHA!G232=0,"",PLANILHA!G232)</f>
        <v/>
      </c>
      <c r="F232" s="202"/>
      <c r="G232" s="174" t="str">
        <f t="shared" si="7"/>
        <v>T</v>
      </c>
    </row>
    <row r="233" spans="1:7" x14ac:dyDescent="0.2">
      <c r="A233" s="172" t="str">
        <f t="shared" si="6"/>
        <v>F</v>
      </c>
      <c r="B233" s="225" t="str">
        <f>IF(PLANILHA!B233=0,"",PLANILHA!B233)</f>
        <v xml:space="preserve"> 7.8.1 </v>
      </c>
      <c r="C233" s="225" t="str">
        <f>IF(PLANILHA!E233=0,"",PLANILHA!E233)</f>
        <v>PILARES</v>
      </c>
      <c r="D233" s="226" t="str">
        <f>IF(PLANILHA!F233=0,"",PLANILHA!F233)</f>
        <v/>
      </c>
      <c r="E233" s="227" t="str">
        <f>IF(PLANILHA!G233=0,"",PLANILHA!G233)</f>
        <v/>
      </c>
      <c r="F233" s="202"/>
      <c r="G233" s="174" t="str">
        <f t="shared" si="7"/>
        <v>T</v>
      </c>
    </row>
    <row r="234" spans="1:7" ht="38.25" x14ac:dyDescent="0.2">
      <c r="A234" s="172" t="str">
        <f t="shared" si="6"/>
        <v>F</v>
      </c>
      <c r="B234" s="225" t="str">
        <f>IF(PLANILHA!B234=0,"",PLANILHA!B234)</f>
        <v xml:space="preserve"> 7.8.1.1 </v>
      </c>
      <c r="C234" s="225" t="str">
        <f>IF(PLANILHA!E234=0,"",PLANILHA!E234)</f>
        <v>Forma em madeira comum para estrutura</v>
      </c>
      <c r="D234" s="226" t="str">
        <f>IF(PLANILHA!F234=0,"",PLANILHA!F234)</f>
        <v>m²</v>
      </c>
      <c r="E234" s="227">
        <f>IF(PLANILHA!G234=0,"",PLANILHA!G234)</f>
        <v>18.899999999999999</v>
      </c>
      <c r="F234" s="202" t="s">
        <v>1299</v>
      </c>
      <c r="G234" s="174" t="str">
        <f t="shared" si="7"/>
        <v>I</v>
      </c>
    </row>
    <row r="235" spans="1:7" ht="51" x14ac:dyDescent="0.2">
      <c r="A235" s="172" t="str">
        <f t="shared" si="6"/>
        <v>F</v>
      </c>
      <c r="B235" s="225" t="str">
        <f>IF(PLANILHA!B235=0,"",PLANILHA!B235)</f>
        <v xml:space="preserve"> 7.8.1.2 </v>
      </c>
      <c r="C235" s="225" t="str">
        <f>IF(PLANILHA!E235=0,"",PLANILHA!E235)</f>
        <v>Armadura em barra de aço CA-50 (A ou B) fyk = 500 MPa</v>
      </c>
      <c r="D235" s="226" t="str">
        <f>IF(PLANILHA!F235=0,"",PLANILHA!F235)</f>
        <v>KG</v>
      </c>
      <c r="E235" s="227">
        <f>IF(PLANILHA!G235=0,"",PLANILHA!G235)</f>
        <v>51.83</v>
      </c>
      <c r="F235" s="202" t="s">
        <v>1300</v>
      </c>
      <c r="G235" s="174" t="str">
        <f t="shared" si="7"/>
        <v>I</v>
      </c>
    </row>
    <row r="236" spans="1:7" ht="89.25" x14ac:dyDescent="0.2">
      <c r="A236" s="172" t="str">
        <f t="shared" si="6"/>
        <v>F</v>
      </c>
      <c r="B236" s="225" t="str">
        <f>IF(PLANILHA!B236=0,"",PLANILHA!B236)</f>
        <v xml:space="preserve"> 7.8.1.3 </v>
      </c>
      <c r="C236" s="225" t="str">
        <f>IF(PLANILHA!E236=0,"",PLANILHA!E236)</f>
        <v>Armadura em barra de aço CA-60 (A ou B) fyk = 600 MPa</v>
      </c>
      <c r="D236" s="226" t="str">
        <f>IF(PLANILHA!F236=0,"",PLANILHA!F236)</f>
        <v>KG</v>
      </c>
      <c r="E236" s="227">
        <f>IF(PLANILHA!G236=0,"",PLANILHA!G236)</f>
        <v>14.88</v>
      </c>
      <c r="F236" s="202" t="s">
        <v>1301</v>
      </c>
      <c r="G236" s="174" t="str">
        <f t="shared" si="7"/>
        <v>I</v>
      </c>
    </row>
    <row r="237" spans="1:7" ht="38.25" x14ac:dyDescent="0.2">
      <c r="A237" s="172" t="str">
        <f t="shared" si="6"/>
        <v>F</v>
      </c>
      <c r="B237" s="225" t="str">
        <f>IF(PLANILHA!B237=0,"",PLANILHA!B237)</f>
        <v xml:space="preserve"> 7.8.1.4 </v>
      </c>
      <c r="C237" s="225" t="str">
        <f>IF(PLANILHA!E237=0,"",PLANILHA!E237)</f>
        <v>Concreto usinado, fck = 25 MPa</v>
      </c>
      <c r="D237" s="226" t="str">
        <f>IF(PLANILHA!F237=0,"",PLANILHA!F237)</f>
        <v>m³</v>
      </c>
      <c r="E237" s="227">
        <f>IF(PLANILHA!G237=0,"",PLANILHA!G237)</f>
        <v>0.95</v>
      </c>
      <c r="F237" s="202" t="s">
        <v>1302</v>
      </c>
      <c r="G237" s="174" t="str">
        <f t="shared" si="7"/>
        <v>I</v>
      </c>
    </row>
    <row r="238" spans="1:7" ht="38.25" x14ac:dyDescent="0.2">
      <c r="A238" s="172" t="str">
        <f t="shared" si="6"/>
        <v>F</v>
      </c>
      <c r="B238" s="225" t="str">
        <f>IF(PLANILHA!B238=0,"",PLANILHA!B238)</f>
        <v xml:space="preserve"> 7.8.1.5 </v>
      </c>
      <c r="C238" s="225" t="str">
        <f>IF(PLANILHA!E238=0,"",PLANILHA!E238)</f>
        <v>Lançamento e adensamento de concreto ou massa em fundação</v>
      </c>
      <c r="D238" s="226" t="str">
        <f>IF(PLANILHA!F238=0,"",PLANILHA!F238)</f>
        <v>m³</v>
      </c>
      <c r="E238" s="227">
        <f>IF(PLANILHA!G238=0,"",PLANILHA!G238)</f>
        <v>0.95</v>
      </c>
      <c r="F238" s="202" t="s">
        <v>1302</v>
      </c>
      <c r="G238" s="174" t="str">
        <f t="shared" si="7"/>
        <v>I</v>
      </c>
    </row>
    <row r="239" spans="1:7" x14ac:dyDescent="0.2">
      <c r="A239" s="172" t="str">
        <f t="shared" si="6"/>
        <v>F</v>
      </c>
      <c r="B239" s="225" t="str">
        <f>IF(PLANILHA!B239=0,"",PLANILHA!B239)</f>
        <v xml:space="preserve"> 7.8.2 </v>
      </c>
      <c r="C239" s="225" t="str">
        <f>IF(PLANILHA!E239=0,"",PLANILHA!E239)</f>
        <v>VIGAS</v>
      </c>
      <c r="D239" s="226" t="str">
        <f>IF(PLANILHA!F239=0,"",PLANILHA!F239)</f>
        <v/>
      </c>
      <c r="E239" s="227" t="str">
        <f>IF(PLANILHA!G239=0,"",PLANILHA!G239)</f>
        <v/>
      </c>
      <c r="F239" s="202"/>
      <c r="G239" s="174" t="str">
        <f t="shared" si="7"/>
        <v>T</v>
      </c>
    </row>
    <row r="240" spans="1:7" ht="38.25" x14ac:dyDescent="0.2">
      <c r="A240" s="172" t="str">
        <f t="shared" si="6"/>
        <v>F</v>
      </c>
      <c r="B240" s="225" t="str">
        <f>IF(PLANILHA!B240=0,"",PLANILHA!B240)</f>
        <v xml:space="preserve"> 7.8.2.1 </v>
      </c>
      <c r="C240" s="225" t="str">
        <f>IF(PLANILHA!E240=0,"",PLANILHA!E240)</f>
        <v>Forma em madeira comum para estrutura</v>
      </c>
      <c r="D240" s="226" t="str">
        <f>IF(PLANILHA!F240=0,"",PLANILHA!F240)</f>
        <v>m²</v>
      </c>
      <c r="E240" s="227">
        <f>IF(PLANILHA!G240=0,"",PLANILHA!G240)</f>
        <v>15.65</v>
      </c>
      <c r="F240" s="202" t="s">
        <v>1303</v>
      </c>
      <c r="G240" s="174" t="str">
        <f t="shared" si="7"/>
        <v>I</v>
      </c>
    </row>
    <row r="241" spans="1:7" ht="38.25" x14ac:dyDescent="0.2">
      <c r="A241" s="172" t="str">
        <f t="shared" si="6"/>
        <v>F</v>
      </c>
      <c r="B241" s="225" t="str">
        <f>IF(PLANILHA!B241=0,"",PLANILHA!B241)</f>
        <v xml:space="preserve"> 7.8.2.2 </v>
      </c>
      <c r="C241" s="225" t="str">
        <f>IF(PLANILHA!E241=0,"",PLANILHA!E241)</f>
        <v>Armadura em barra de aço CA-50 (A ou B) fyk = 500 MPa</v>
      </c>
      <c r="D241" s="226" t="str">
        <f>IF(PLANILHA!F241=0,"",PLANILHA!F241)</f>
        <v>KG</v>
      </c>
      <c r="E241" s="227">
        <f>IF(PLANILHA!G241=0,"",PLANILHA!G241)</f>
        <v>64.37</v>
      </c>
      <c r="F241" s="202" t="s">
        <v>1304</v>
      </c>
      <c r="G241" s="174" t="str">
        <f t="shared" si="7"/>
        <v>I</v>
      </c>
    </row>
    <row r="242" spans="1:7" ht="89.25" x14ac:dyDescent="0.2">
      <c r="A242" s="172" t="str">
        <f t="shared" si="6"/>
        <v>F</v>
      </c>
      <c r="B242" s="225" t="str">
        <f>IF(PLANILHA!B242=0,"",PLANILHA!B242)</f>
        <v xml:space="preserve"> 7.8.2.3 </v>
      </c>
      <c r="C242" s="225" t="str">
        <f>IF(PLANILHA!E242=0,"",PLANILHA!E242)</f>
        <v>Armadura em barra de aço CA-60 (A ou B) fyk = 600 MPa</v>
      </c>
      <c r="D242" s="226" t="str">
        <f>IF(PLANILHA!F242=0,"",PLANILHA!F242)</f>
        <v>KG</v>
      </c>
      <c r="E242" s="227">
        <f>IF(PLANILHA!G242=0,"",PLANILHA!G242)</f>
        <v>18.760000000000002</v>
      </c>
      <c r="F242" s="202" t="s">
        <v>1305</v>
      </c>
      <c r="G242" s="174" t="str">
        <f t="shared" si="7"/>
        <v>I</v>
      </c>
    </row>
    <row r="243" spans="1:7" ht="38.25" x14ac:dyDescent="0.2">
      <c r="A243" s="172" t="str">
        <f t="shared" si="6"/>
        <v>F</v>
      </c>
      <c r="B243" s="225" t="str">
        <f>IF(PLANILHA!B243=0,"",PLANILHA!B243)</f>
        <v xml:space="preserve"> 7.8.2.4 </v>
      </c>
      <c r="C243" s="225" t="str">
        <f>IF(PLANILHA!E243=0,"",PLANILHA!E243)</f>
        <v>Concreto usinado, fck = 25 MPa</v>
      </c>
      <c r="D243" s="226" t="str">
        <f>IF(PLANILHA!F243=0,"",PLANILHA!F243)</f>
        <v>m³</v>
      </c>
      <c r="E243" s="227">
        <f>IF(PLANILHA!G243=0,"",PLANILHA!G243)</f>
        <v>1.17</v>
      </c>
      <c r="F243" s="202" t="s">
        <v>1306</v>
      </c>
      <c r="G243" s="174" t="str">
        <f t="shared" si="7"/>
        <v>I</v>
      </c>
    </row>
    <row r="244" spans="1:7" ht="38.25" x14ac:dyDescent="0.2">
      <c r="A244" s="172" t="str">
        <f t="shared" si="6"/>
        <v>F</v>
      </c>
      <c r="B244" s="225" t="str">
        <f>IF(PLANILHA!B244=0,"",PLANILHA!B244)</f>
        <v xml:space="preserve"> 7.8.2.5 </v>
      </c>
      <c r="C244" s="225" t="str">
        <f>IF(PLANILHA!E244=0,"",PLANILHA!E244)</f>
        <v>Lançamento e adensamento de concreto ou massa em estrutura</v>
      </c>
      <c r="D244" s="226" t="str">
        <f>IF(PLANILHA!F244=0,"",PLANILHA!F244)</f>
        <v>m³</v>
      </c>
      <c r="E244" s="227">
        <f>IF(PLANILHA!G244=0,"",PLANILHA!G244)</f>
        <v>1.17</v>
      </c>
      <c r="F244" s="202" t="s">
        <v>1306</v>
      </c>
      <c r="G244" s="174" t="str">
        <f t="shared" si="7"/>
        <v>I</v>
      </c>
    </row>
    <row r="245" spans="1:7" x14ac:dyDescent="0.2">
      <c r="A245" s="172" t="str">
        <f t="shared" si="6"/>
        <v>F</v>
      </c>
      <c r="B245" s="225" t="str">
        <f>IF(PLANILHA!B245=0,"",PLANILHA!B245)</f>
        <v xml:space="preserve"> 7.8.3 </v>
      </c>
      <c r="C245" s="225" t="str">
        <f>IF(PLANILHA!E245=0,"",PLANILHA!E245)</f>
        <v>LAJES</v>
      </c>
      <c r="D245" s="226" t="str">
        <f>IF(PLANILHA!F245=0,"",PLANILHA!F245)</f>
        <v/>
      </c>
      <c r="E245" s="227" t="str">
        <f>IF(PLANILHA!G245=0,"",PLANILHA!G245)</f>
        <v/>
      </c>
      <c r="F245" s="202"/>
      <c r="G245" s="174" t="str">
        <f t="shared" si="7"/>
        <v>T</v>
      </c>
    </row>
    <row r="246" spans="1:7" ht="38.25" x14ac:dyDescent="0.2">
      <c r="A246" s="172" t="str">
        <f t="shared" si="6"/>
        <v>F</v>
      </c>
      <c r="B246" s="225" t="str">
        <f>IF(PLANILHA!B246=0,"",PLANILHA!B246)</f>
        <v xml:space="preserve"> 7.8.3.1 </v>
      </c>
      <c r="C246" s="225" t="str">
        <f>IF(PLANILHA!E246=0,"",PLANILHA!E246)</f>
        <v>Laje pré-fabricada mista vigota treliçada/lajota cerâmica - LT 20 (16+4) e capa com concreto de 25 MPa</v>
      </c>
      <c r="D246" s="226" t="str">
        <f>IF(PLANILHA!F246=0,"",PLANILHA!F246)</f>
        <v>m²</v>
      </c>
      <c r="E246" s="227">
        <f>IF(PLANILHA!G246=0,"",PLANILHA!G246)</f>
        <v>25.67</v>
      </c>
      <c r="F246" s="202" t="s">
        <v>1307</v>
      </c>
      <c r="G246" s="174" t="str">
        <f t="shared" si="7"/>
        <v>I</v>
      </c>
    </row>
    <row r="247" spans="1:7" x14ac:dyDescent="0.2">
      <c r="A247" s="172" t="str">
        <f t="shared" si="6"/>
        <v>F</v>
      </c>
      <c r="B247" s="225" t="str">
        <f>IF(PLANILHA!B247=0,"",PLANILHA!B247)</f>
        <v xml:space="preserve"> 7.9 </v>
      </c>
      <c r="C247" s="225" t="str">
        <f>IF(PLANILHA!E247=0,"",PLANILHA!E247)</f>
        <v>REVESTIMENTO</v>
      </c>
      <c r="D247" s="226" t="str">
        <f>IF(PLANILHA!F247=0,"",PLANILHA!F247)</f>
        <v/>
      </c>
      <c r="E247" s="227" t="str">
        <f>IF(PLANILHA!G247=0,"",PLANILHA!G247)</f>
        <v/>
      </c>
      <c r="F247" s="202"/>
      <c r="G247" s="174" t="str">
        <f t="shared" si="7"/>
        <v>T</v>
      </c>
    </row>
    <row r="248" spans="1:7" x14ac:dyDescent="0.2">
      <c r="A248" s="172" t="str">
        <f t="shared" si="6"/>
        <v>F</v>
      </c>
      <c r="B248" s="225" t="str">
        <f>IF(PLANILHA!B248=0,"",PLANILHA!B248)</f>
        <v xml:space="preserve"> 7.9.1 </v>
      </c>
      <c r="C248" s="225" t="str">
        <f>IF(PLANILHA!E248=0,"",PLANILHA!E248)</f>
        <v>PAREDE INTERNA</v>
      </c>
      <c r="D248" s="226" t="str">
        <f>IF(PLANILHA!F248=0,"",PLANILHA!F248)</f>
        <v/>
      </c>
      <c r="E248" s="227" t="str">
        <f>IF(PLANILHA!G248=0,"",PLANILHA!G248)</f>
        <v/>
      </c>
      <c r="F248" s="202"/>
      <c r="G248" s="174" t="str">
        <f t="shared" si="7"/>
        <v>T</v>
      </c>
    </row>
    <row r="249" spans="1:7" ht="76.5" x14ac:dyDescent="0.2">
      <c r="A249" s="172" t="str">
        <f t="shared" si="6"/>
        <v>F</v>
      </c>
      <c r="B249" s="225" t="str">
        <f>IF(PLANILHA!B249=0,"",PLANILHA!B249)</f>
        <v xml:space="preserve"> 7.9.1.1 </v>
      </c>
      <c r="C249" s="225" t="str">
        <f>IF(PLANILHA!E249=0,"",PLANILHA!E249)</f>
        <v>Chapisco</v>
      </c>
      <c r="D249" s="226" t="str">
        <f>IF(PLANILHA!F249=0,"",PLANILHA!F249)</f>
        <v>m²</v>
      </c>
      <c r="E249" s="227">
        <f>IF(PLANILHA!G249=0,"",PLANILHA!G249)</f>
        <v>205.9</v>
      </c>
      <c r="F249" s="202" t="s">
        <v>1308</v>
      </c>
      <c r="G249" s="174" t="str">
        <f t="shared" si="7"/>
        <v>I</v>
      </c>
    </row>
    <row r="250" spans="1:7" ht="76.5" x14ac:dyDescent="0.2">
      <c r="A250" s="172" t="str">
        <f t="shared" si="6"/>
        <v>F</v>
      </c>
      <c r="B250" s="225" t="str">
        <f>IF(PLANILHA!B250=0,"",PLANILHA!B250)</f>
        <v xml:space="preserve"> 7.9.1.2 </v>
      </c>
      <c r="C250" s="225" t="str">
        <f>IF(PLANILHA!E250=0,"",PLANILHA!E250)</f>
        <v>Emboço desempenado com espuma de poliéster</v>
      </c>
      <c r="D250" s="226" t="str">
        <f>IF(PLANILHA!F250=0,"",PLANILHA!F250)</f>
        <v>m²</v>
      </c>
      <c r="E250" s="227">
        <f>IF(PLANILHA!G250=0,"",PLANILHA!G250)</f>
        <v>205.9</v>
      </c>
      <c r="F250" s="202" t="s">
        <v>1309</v>
      </c>
      <c r="G250" s="174" t="str">
        <f t="shared" si="7"/>
        <v>I</v>
      </c>
    </row>
    <row r="251" spans="1:7" ht="63.75" x14ac:dyDescent="0.2">
      <c r="A251" s="172" t="str">
        <f t="shared" si="6"/>
        <v>F</v>
      </c>
      <c r="B251" s="225" t="str">
        <f>IF(PLANILHA!B251=0,"",PLANILHA!B251)</f>
        <v xml:space="preserve"> 7.9.1.3 </v>
      </c>
      <c r="C251" s="225" t="str">
        <f>IF(PLANILHA!E251=0,"",PLANILHA!E251)</f>
        <v>Revestimento em placa cerâmica esmaltada de 20x20 cm, tipo monocolor, assentado e rejuntado com argamassa industrializada</v>
      </c>
      <c r="D251" s="226" t="str">
        <f>IF(PLANILHA!F251=0,"",PLANILHA!F251)</f>
        <v>m²</v>
      </c>
      <c r="E251" s="227">
        <f>IF(PLANILHA!G251=0,"",PLANILHA!G251)</f>
        <v>141.47999999999999</v>
      </c>
      <c r="F251" s="202" t="s">
        <v>1310</v>
      </c>
      <c r="G251" s="174" t="str">
        <f t="shared" si="7"/>
        <v>I</v>
      </c>
    </row>
    <row r="252" spans="1:7" x14ac:dyDescent="0.2">
      <c r="A252" s="172" t="str">
        <f t="shared" si="6"/>
        <v>F</v>
      </c>
      <c r="B252" s="225" t="str">
        <f>IF(PLANILHA!B252=0,"",PLANILHA!B252)</f>
        <v xml:space="preserve"> 7.9.2 </v>
      </c>
      <c r="C252" s="225" t="str">
        <f>IF(PLANILHA!E252=0,"",PLANILHA!E252)</f>
        <v>PAREDE EXTERNA</v>
      </c>
      <c r="D252" s="226" t="str">
        <f>IF(PLANILHA!F252=0,"",PLANILHA!F252)</f>
        <v/>
      </c>
      <c r="E252" s="227" t="str">
        <f>IF(PLANILHA!G252=0,"",PLANILHA!G252)</f>
        <v/>
      </c>
      <c r="F252" s="202"/>
      <c r="G252" s="174" t="str">
        <f t="shared" si="7"/>
        <v>T</v>
      </c>
    </row>
    <row r="253" spans="1:7" ht="89.25" x14ac:dyDescent="0.2">
      <c r="A253" s="172" t="str">
        <f t="shared" si="6"/>
        <v>F</v>
      </c>
      <c r="B253" s="225" t="str">
        <f>IF(PLANILHA!B253=0,"",PLANILHA!B253)</f>
        <v xml:space="preserve"> 7.9.2.1 </v>
      </c>
      <c r="C253" s="225" t="str">
        <f>IF(PLANILHA!E253=0,"",PLANILHA!E253)</f>
        <v>Chapisco</v>
      </c>
      <c r="D253" s="226" t="str">
        <f>IF(PLANILHA!F253=0,"",PLANILHA!F253)</f>
        <v>m²</v>
      </c>
      <c r="E253" s="227">
        <f>IF(PLANILHA!G253=0,"",PLANILHA!G253)</f>
        <v>128.19999999999999</v>
      </c>
      <c r="F253" s="202" t="s">
        <v>1311</v>
      </c>
      <c r="G253" s="174" t="str">
        <f t="shared" si="7"/>
        <v>I</v>
      </c>
    </row>
    <row r="254" spans="1:7" ht="89.25" x14ac:dyDescent="0.2">
      <c r="A254" s="172" t="str">
        <f t="shared" si="6"/>
        <v>F</v>
      </c>
      <c r="B254" s="225" t="str">
        <f>IF(PLANILHA!B254=0,"",PLANILHA!B254)</f>
        <v xml:space="preserve"> 7.9.2.2 </v>
      </c>
      <c r="C254" s="225" t="str">
        <f>IF(PLANILHA!E254=0,"",PLANILHA!E254)</f>
        <v>Emboço desempenado com espuma de poliéster</v>
      </c>
      <c r="D254" s="226" t="str">
        <f>IF(PLANILHA!F254=0,"",PLANILHA!F254)</f>
        <v>m²</v>
      </c>
      <c r="E254" s="227">
        <f>IF(PLANILHA!G254=0,"",PLANILHA!G254)</f>
        <v>128.19999999999999</v>
      </c>
      <c r="F254" s="202" t="s">
        <v>1312</v>
      </c>
      <c r="G254" s="174" t="str">
        <f t="shared" si="7"/>
        <v>I</v>
      </c>
    </row>
    <row r="255" spans="1:7" x14ac:dyDescent="0.2">
      <c r="A255" s="172" t="str">
        <f t="shared" si="6"/>
        <v>F</v>
      </c>
      <c r="B255" s="225" t="str">
        <f>IF(PLANILHA!B255=0,"",PLANILHA!B255)</f>
        <v xml:space="preserve"> 7.9.3 </v>
      </c>
      <c r="C255" s="225" t="str">
        <f>IF(PLANILHA!E255=0,"",PLANILHA!E255)</f>
        <v>PISO</v>
      </c>
      <c r="D255" s="226" t="str">
        <f>IF(PLANILHA!F255=0,"",PLANILHA!F255)</f>
        <v/>
      </c>
      <c r="E255" s="227" t="str">
        <f>IF(PLANILHA!G255=0,"",PLANILHA!G255)</f>
        <v/>
      </c>
      <c r="F255" s="202"/>
      <c r="G255" s="174" t="str">
        <f t="shared" si="7"/>
        <v>T</v>
      </c>
    </row>
    <row r="256" spans="1:7" ht="38.25" x14ac:dyDescent="0.2">
      <c r="A256" s="172" t="str">
        <f t="shared" si="6"/>
        <v>F</v>
      </c>
      <c r="B256" s="225" t="str">
        <f>IF(PLANILHA!B256=0,"",PLANILHA!B256)</f>
        <v xml:space="preserve"> 7.9.3.1 </v>
      </c>
      <c r="C256" s="225" t="str">
        <f>IF(PLANILHA!E256=0,"",PLANILHA!E256)</f>
        <v>Placa cerâmica esmaltada PEI-5 para área interna, grupo de absorção BIIb, resistência química B, assentado com argamassa colante industrializada</v>
      </c>
      <c r="D256" s="226" t="str">
        <f>IF(PLANILHA!F256=0,"",PLANILHA!F256)</f>
        <v>m²</v>
      </c>
      <c r="E256" s="227">
        <f>IF(PLANILHA!G256=0,"",PLANILHA!G256)</f>
        <v>36.75</v>
      </c>
      <c r="F256" s="202" t="s">
        <v>1313</v>
      </c>
      <c r="G256" s="174" t="str">
        <f t="shared" si="7"/>
        <v>I</v>
      </c>
    </row>
    <row r="257" spans="1:7" ht="38.25" x14ac:dyDescent="0.2">
      <c r="A257" s="172" t="str">
        <f t="shared" si="6"/>
        <v>F</v>
      </c>
      <c r="B257" s="225" t="str">
        <f>IF(PLANILHA!B257=0,"",PLANILHA!B257)</f>
        <v xml:space="preserve"> 7.9.3.2 </v>
      </c>
      <c r="C257" s="225" t="str">
        <f>IF(PLANILHA!E257=0,"",PLANILHA!E257)</f>
        <v>Rejuntamento em placas cerâmicas com argamassa industrializada para rejunte, juntas acima de 3 até 5 mm</v>
      </c>
      <c r="D257" s="226" t="str">
        <f>IF(PLANILHA!F257=0,"",PLANILHA!F257)</f>
        <v>m²</v>
      </c>
      <c r="E257" s="227">
        <f>IF(PLANILHA!G257=0,"",PLANILHA!G257)</f>
        <v>36.75</v>
      </c>
      <c r="F257" s="202" t="s">
        <v>1313</v>
      </c>
      <c r="G257" s="174" t="str">
        <f t="shared" si="7"/>
        <v>I</v>
      </c>
    </row>
    <row r="258" spans="1:7" ht="38.25" x14ac:dyDescent="0.2">
      <c r="A258" s="172" t="str">
        <f t="shared" si="6"/>
        <v>F</v>
      </c>
      <c r="B258" s="225" t="str">
        <f>IF(PLANILHA!B258=0,"",PLANILHA!B258)</f>
        <v xml:space="preserve"> 7.9.3.3 </v>
      </c>
      <c r="C258" s="225" t="str">
        <f>IF(PLANILHA!E258=0,"",PLANILHA!E258)</f>
        <v>Piso em ladrilho hidráulico várias cores 20 x 20 cm, assentado com argamassa colante industrializada</v>
      </c>
      <c r="D258" s="226" t="str">
        <f>IF(PLANILHA!F258=0,"",PLANILHA!F258)</f>
        <v>m²</v>
      </c>
      <c r="E258" s="227">
        <f>IF(PLANILHA!G258=0,"",PLANILHA!G258)</f>
        <v>30.37</v>
      </c>
      <c r="F258" s="202" t="s">
        <v>1314</v>
      </c>
      <c r="G258" s="174" t="str">
        <f t="shared" si="7"/>
        <v>I</v>
      </c>
    </row>
    <row r="259" spans="1:7" ht="38.25" x14ac:dyDescent="0.2">
      <c r="A259" s="172" t="str">
        <f t="shared" si="6"/>
        <v>F</v>
      </c>
      <c r="B259" s="225" t="str">
        <f>IF(PLANILHA!B259=0,"",PLANILHA!B259)</f>
        <v xml:space="preserve"> 7.9.3.4 </v>
      </c>
      <c r="C259" s="225" t="str">
        <f>IF(PLANILHA!E259=0,"",PLANILHA!E259)</f>
        <v>Rejuntamento de piso em ladrilho hidráulico (20 x 20 x 1,8 cm) com argamassa industrializada para rejunte, juntas de 2 mm</v>
      </c>
      <c r="D259" s="226" t="str">
        <f>IF(PLANILHA!F259=0,"",PLANILHA!F259)</f>
        <v>m²</v>
      </c>
      <c r="E259" s="227">
        <f>IF(PLANILHA!G259=0,"",PLANILHA!G259)</f>
        <v>30.37</v>
      </c>
      <c r="F259" s="202" t="s">
        <v>1315</v>
      </c>
      <c r="G259" s="174" t="str">
        <f t="shared" si="7"/>
        <v>I</v>
      </c>
    </row>
    <row r="260" spans="1:7" ht="38.25" x14ac:dyDescent="0.2">
      <c r="A260" s="172" t="str">
        <f t="shared" si="6"/>
        <v>F</v>
      </c>
      <c r="B260" s="225" t="str">
        <f>IF(PLANILHA!B260=0,"",PLANILHA!B260)</f>
        <v xml:space="preserve"> 7.9.3.5 </v>
      </c>
      <c r="C260" s="225" t="str">
        <f>IF(PLANILHA!E260=0,"",PLANILHA!E260)</f>
        <v>Argamassa de regularização e/ou proteção</v>
      </c>
      <c r="D260" s="226" t="str">
        <f>IF(PLANILHA!F260=0,"",PLANILHA!F260)</f>
        <v>m³</v>
      </c>
      <c r="E260" s="227">
        <f>IF(PLANILHA!G260=0,"",PLANILHA!G260)</f>
        <v>4.83</v>
      </c>
      <c r="F260" s="202" t="s">
        <v>1316</v>
      </c>
      <c r="G260" s="174" t="str">
        <f t="shared" si="7"/>
        <v>I</v>
      </c>
    </row>
    <row r="261" spans="1:7" ht="51" x14ac:dyDescent="0.2">
      <c r="A261" s="172" t="str">
        <f t="shared" si="6"/>
        <v>F</v>
      </c>
      <c r="B261" s="225" t="str">
        <f>IF(PLANILHA!B261=0,"",PLANILHA!B261)</f>
        <v xml:space="preserve"> 7.9.3.6 </v>
      </c>
      <c r="C261" s="225" t="str">
        <f>IF(PLANILHA!E261=0,"",PLANILHA!E261)</f>
        <v>Revestimento em porcelanato esmaltado antiderrapante para área externa e ambiente com alto tráfego, grupo de absorção BIa, assentado com argamassa colante industrializada, rejuntado</v>
      </c>
      <c r="D261" s="226" t="str">
        <f>IF(PLANILHA!F261=0,"",PLANILHA!F261)</f>
        <v>m²</v>
      </c>
      <c r="E261" s="227">
        <f>IF(PLANILHA!G261=0,"",PLANILHA!G261)</f>
        <v>93.74</v>
      </c>
      <c r="F261" s="202" t="s">
        <v>1317</v>
      </c>
      <c r="G261" s="174" t="str">
        <f t="shared" si="7"/>
        <v>I</v>
      </c>
    </row>
    <row r="262" spans="1:7" x14ac:dyDescent="0.2">
      <c r="A262" s="172" t="str">
        <f t="shared" si="6"/>
        <v>F</v>
      </c>
      <c r="B262" s="225" t="str">
        <f>IF(PLANILHA!B262=0,"",PLANILHA!B262)</f>
        <v xml:space="preserve"> 7.9.4 </v>
      </c>
      <c r="C262" s="225" t="str">
        <f>IF(PLANILHA!E262=0,"",PLANILHA!E262)</f>
        <v>TETO</v>
      </c>
      <c r="D262" s="226" t="str">
        <f>IF(PLANILHA!F262=0,"",PLANILHA!F262)</f>
        <v/>
      </c>
      <c r="E262" s="227" t="str">
        <f>IF(PLANILHA!G262=0,"",PLANILHA!G262)</f>
        <v/>
      </c>
      <c r="F262" s="202"/>
      <c r="G262" s="174" t="str">
        <f t="shared" si="7"/>
        <v>T</v>
      </c>
    </row>
    <row r="263" spans="1:7" ht="38.25" x14ac:dyDescent="0.2">
      <c r="A263" s="172" t="str">
        <f t="shared" si="6"/>
        <v>F</v>
      </c>
      <c r="B263" s="225" t="str">
        <f>IF(PLANILHA!B263=0,"",PLANILHA!B263)</f>
        <v xml:space="preserve"> 7.9.4.1 </v>
      </c>
      <c r="C263" s="225" t="str">
        <f>IF(PLANILHA!E263=0,"",PLANILHA!E263)</f>
        <v>Chapisco</v>
      </c>
      <c r="D263" s="226" t="str">
        <f>IF(PLANILHA!F263=0,"",PLANILHA!F263)</f>
        <v>m²</v>
      </c>
      <c r="E263" s="227">
        <f>IF(PLANILHA!G263=0,"",PLANILHA!G263)</f>
        <v>10.32</v>
      </c>
      <c r="F263" s="202" t="s">
        <v>1318</v>
      </c>
      <c r="G263" s="174" t="str">
        <f t="shared" si="7"/>
        <v>I</v>
      </c>
    </row>
    <row r="264" spans="1:7" ht="38.25" x14ac:dyDescent="0.2">
      <c r="A264" s="172" t="str">
        <f t="shared" si="6"/>
        <v>F</v>
      </c>
      <c r="B264" s="225" t="str">
        <f>IF(PLANILHA!B264=0,"",PLANILHA!B264)</f>
        <v xml:space="preserve"> 7.9.4.2 </v>
      </c>
      <c r="C264" s="225" t="str">
        <f>IF(PLANILHA!E264=0,"",PLANILHA!E264)</f>
        <v>Emboço desempenado com espuma de poliéster</v>
      </c>
      <c r="D264" s="226" t="str">
        <f>IF(PLANILHA!F264=0,"",PLANILHA!F264)</f>
        <v>m²</v>
      </c>
      <c r="E264" s="227">
        <f>IF(PLANILHA!G264=0,"",PLANILHA!G264)</f>
        <v>10.32</v>
      </c>
      <c r="F264" s="202" t="s">
        <v>1318</v>
      </c>
      <c r="G264" s="174" t="str">
        <f t="shared" si="7"/>
        <v>I</v>
      </c>
    </row>
    <row r="265" spans="1:7" ht="38.25" x14ac:dyDescent="0.2">
      <c r="A265" s="172" t="str">
        <f t="shared" si="6"/>
        <v>F</v>
      </c>
      <c r="B265" s="225" t="str">
        <f>IF(PLANILHA!B265=0,"",PLANILHA!B265)</f>
        <v xml:space="preserve"> 7.9.4.3 </v>
      </c>
      <c r="C265" s="225" t="str">
        <f>IF(PLANILHA!E265=0,"",PLANILHA!E265)</f>
        <v>Forro em tábuas aparelhadas macho e fêmea de pinus</v>
      </c>
      <c r="D265" s="226" t="str">
        <f>IF(PLANILHA!F265=0,"",PLANILHA!F265)</f>
        <v>m²</v>
      </c>
      <c r="E265" s="227">
        <f>IF(PLANILHA!G265=0,"",PLANILHA!G265)</f>
        <v>30.37</v>
      </c>
      <c r="F265" s="202" t="s">
        <v>1319</v>
      </c>
      <c r="G265" s="174" t="str">
        <f t="shared" si="7"/>
        <v>I</v>
      </c>
    </row>
    <row r="266" spans="1:7" ht="25.5" x14ac:dyDescent="0.2">
      <c r="A266" s="172" t="str">
        <f t="shared" si="6"/>
        <v>F</v>
      </c>
      <c r="B266" s="225" t="str">
        <f>IF(PLANILHA!B266=0,"",PLANILHA!B266)</f>
        <v xml:space="preserve"> 7.9.4.4 </v>
      </c>
      <c r="C266" s="225" t="str">
        <f>IF(PLANILHA!E266=0,"",PLANILHA!E266)</f>
        <v>Forro em painéis de gesso acartonado, espessura de 12,5 mm, fixo</v>
      </c>
      <c r="D266" s="226" t="str">
        <f>IF(PLANILHA!F266=0,"",PLANILHA!F266)</f>
        <v>m²</v>
      </c>
      <c r="E266" s="227">
        <f>IF(PLANILHA!G266=0,"",PLANILHA!G266)</f>
        <v>26.43</v>
      </c>
      <c r="F266" s="202" t="s">
        <v>1320</v>
      </c>
      <c r="G266" s="174" t="str">
        <f t="shared" si="7"/>
        <v>I</v>
      </c>
    </row>
    <row r="267" spans="1:7" x14ac:dyDescent="0.2">
      <c r="A267" s="172" t="str">
        <f t="shared" si="6"/>
        <v>F</v>
      </c>
      <c r="B267" s="225" t="str">
        <f>IF(PLANILHA!B267=0,"",PLANILHA!B267)</f>
        <v xml:space="preserve"> 7.10 </v>
      </c>
      <c r="C267" s="225" t="str">
        <f>IF(PLANILHA!E267=0,"",PLANILHA!E267)</f>
        <v>PINTURA</v>
      </c>
      <c r="D267" s="226" t="str">
        <f>IF(PLANILHA!F267=0,"",PLANILHA!F267)</f>
        <v/>
      </c>
      <c r="E267" s="227" t="str">
        <f>IF(PLANILHA!G267=0,"",PLANILHA!G267)</f>
        <v/>
      </c>
      <c r="F267" s="202"/>
      <c r="G267" s="174" t="str">
        <f t="shared" si="7"/>
        <v>T</v>
      </c>
    </row>
    <row r="268" spans="1:7" x14ac:dyDescent="0.2">
      <c r="A268" s="172" t="str">
        <f t="shared" si="6"/>
        <v>F</v>
      </c>
      <c r="B268" s="225" t="str">
        <f>IF(PLANILHA!B268=0,"",PLANILHA!B268)</f>
        <v xml:space="preserve"> 7.10.1 </v>
      </c>
      <c r="C268" s="225" t="str">
        <f>IF(PLANILHA!E268=0,"",PLANILHA!E268)</f>
        <v>PAREDE INTERNA</v>
      </c>
      <c r="D268" s="226" t="str">
        <f>IF(PLANILHA!F268=0,"",PLANILHA!F268)</f>
        <v/>
      </c>
      <c r="E268" s="227" t="str">
        <f>IF(PLANILHA!G268=0,"",PLANILHA!G268)</f>
        <v/>
      </c>
      <c r="F268" s="202"/>
      <c r="G268" s="174" t="str">
        <f t="shared" si="7"/>
        <v>T</v>
      </c>
    </row>
    <row r="269" spans="1:7" ht="38.25" x14ac:dyDescent="0.2">
      <c r="A269" s="172" t="str">
        <f t="shared" si="6"/>
        <v>F</v>
      </c>
      <c r="B269" s="225" t="str">
        <f>IF(PLANILHA!B269=0,"",PLANILHA!B269)</f>
        <v xml:space="preserve"> 7.10.1.1 </v>
      </c>
      <c r="C269" s="225" t="str">
        <f>IF(PLANILHA!E269=0,"",PLANILHA!E269)</f>
        <v>Tinta látex antimofo em massa, inclusive preparo</v>
      </c>
      <c r="D269" s="226" t="str">
        <f>IF(PLANILHA!F269=0,"",PLANILHA!F269)</f>
        <v>m²</v>
      </c>
      <c r="E269" s="227">
        <f>IF(PLANILHA!G269=0,"",PLANILHA!G269)</f>
        <v>52.11</v>
      </c>
      <c r="F269" s="202" t="s">
        <v>1321</v>
      </c>
      <c r="G269" s="174" t="str">
        <f t="shared" si="7"/>
        <v>I</v>
      </c>
    </row>
    <row r="270" spans="1:7" x14ac:dyDescent="0.2">
      <c r="A270" s="172" t="str">
        <f t="shared" ref="A270:A333" si="8">IF(B270&lt;&gt;"","F","")</f>
        <v>F</v>
      </c>
      <c r="B270" s="225" t="str">
        <f>IF(PLANILHA!B270=0,"",PLANILHA!B270)</f>
        <v xml:space="preserve"> 7.10.2 </v>
      </c>
      <c r="C270" s="225" t="str">
        <f>IF(PLANILHA!E270=0,"",PLANILHA!E270)</f>
        <v>PAREDE EXTERNA</v>
      </c>
      <c r="D270" s="226" t="str">
        <f>IF(PLANILHA!F270=0,"",PLANILHA!F270)</f>
        <v/>
      </c>
      <c r="E270" s="227" t="str">
        <f>IF(PLANILHA!G270=0,"",PLANILHA!G270)</f>
        <v/>
      </c>
      <c r="F270" s="202"/>
      <c r="G270" s="174" t="str">
        <f t="shared" ref="G270:G333" si="9">IF(E270="","T","I")</f>
        <v>T</v>
      </c>
    </row>
    <row r="271" spans="1:7" ht="51" x14ac:dyDescent="0.2">
      <c r="A271" s="172" t="str">
        <f t="shared" si="8"/>
        <v>F</v>
      </c>
      <c r="B271" s="225" t="str">
        <f>IF(PLANILHA!B271=0,"",PLANILHA!B271)</f>
        <v xml:space="preserve"> 7.10.2.1 </v>
      </c>
      <c r="C271" s="225" t="str">
        <f>IF(PLANILHA!E271=0,"",PLANILHA!E271)</f>
        <v>Tinta látex antimofo em massa, inclusive preparo</v>
      </c>
      <c r="D271" s="226" t="str">
        <f>IF(PLANILHA!F271=0,"",PLANILHA!F271)</f>
        <v>m²</v>
      </c>
      <c r="E271" s="227">
        <f>IF(PLANILHA!G271=0,"",PLANILHA!G271)</f>
        <v>90.4</v>
      </c>
      <c r="F271" s="202" t="s">
        <v>1322</v>
      </c>
      <c r="G271" s="174" t="str">
        <f t="shared" si="9"/>
        <v>I</v>
      </c>
    </row>
    <row r="272" spans="1:7" x14ac:dyDescent="0.2">
      <c r="A272" s="172" t="str">
        <f t="shared" si="8"/>
        <v>F</v>
      </c>
      <c r="B272" s="225" t="str">
        <f>IF(PLANILHA!B272=0,"",PLANILHA!B272)</f>
        <v xml:space="preserve"> 7.10.3 </v>
      </c>
      <c r="C272" s="225" t="str">
        <f>IF(PLANILHA!E272=0,"",PLANILHA!E272)</f>
        <v>TETO</v>
      </c>
      <c r="D272" s="226" t="str">
        <f>IF(PLANILHA!F272=0,"",PLANILHA!F272)</f>
        <v/>
      </c>
      <c r="E272" s="227" t="str">
        <f>IF(PLANILHA!G272=0,"",PLANILHA!G272)</f>
        <v/>
      </c>
      <c r="F272" s="202"/>
      <c r="G272" s="174" t="str">
        <f t="shared" si="9"/>
        <v>T</v>
      </c>
    </row>
    <row r="273" spans="1:7" ht="38.25" x14ac:dyDescent="0.2">
      <c r="A273" s="172" t="str">
        <f t="shared" si="8"/>
        <v>F</v>
      </c>
      <c r="B273" s="225" t="str">
        <f>IF(PLANILHA!B273=0,"",PLANILHA!B273)</f>
        <v xml:space="preserve"> 7.10.3.1 </v>
      </c>
      <c r="C273" s="225" t="str">
        <f>IF(PLANILHA!E273=0,"",PLANILHA!E273)</f>
        <v>Tinta látex antimofo em massa, inclusive preparo</v>
      </c>
      <c r="D273" s="226" t="str">
        <f>IF(PLANILHA!F273=0,"",PLANILHA!F273)</f>
        <v>m²</v>
      </c>
      <c r="E273" s="227">
        <f>IF(PLANILHA!G273=0,"",PLANILHA!G273)</f>
        <v>10.32</v>
      </c>
      <c r="F273" s="202" t="s">
        <v>1323</v>
      </c>
      <c r="G273" s="174" t="str">
        <f t="shared" si="9"/>
        <v>I</v>
      </c>
    </row>
    <row r="274" spans="1:7" x14ac:dyDescent="0.2">
      <c r="A274" s="172" t="str">
        <f t="shared" si="8"/>
        <v>F</v>
      </c>
      <c r="B274" s="225" t="str">
        <f>IF(PLANILHA!B274=0,"",PLANILHA!B274)</f>
        <v xml:space="preserve"> 7.10.4 </v>
      </c>
      <c r="C274" s="225" t="str">
        <f>IF(PLANILHA!E274=0,"",PLANILHA!E274)</f>
        <v>ESQUADRIAS</v>
      </c>
      <c r="D274" s="226" t="str">
        <f>IF(PLANILHA!F274=0,"",PLANILHA!F274)</f>
        <v/>
      </c>
      <c r="E274" s="227" t="str">
        <f>IF(PLANILHA!G274=0,"",PLANILHA!G274)</f>
        <v/>
      </c>
      <c r="F274" s="202"/>
      <c r="G274" s="174" t="str">
        <f t="shared" si="9"/>
        <v>T</v>
      </c>
    </row>
    <row r="275" spans="1:7" ht="89.25" x14ac:dyDescent="0.2">
      <c r="A275" s="172" t="str">
        <f t="shared" si="8"/>
        <v>F</v>
      </c>
      <c r="B275" s="225" t="str">
        <f>IF(PLANILHA!B275=0,"",PLANILHA!B275)</f>
        <v xml:space="preserve"> 7.10.4.1 </v>
      </c>
      <c r="C275" s="225" t="str">
        <f>IF(PLANILHA!E275=0,"",PLANILHA!E275)</f>
        <v>Esmalte à base de água em madeira, inclusive preparo</v>
      </c>
      <c r="D275" s="226" t="str">
        <f>IF(PLANILHA!F275=0,"",PLANILHA!F275)</f>
        <v>m²</v>
      </c>
      <c r="E275" s="227">
        <f>IF(PLANILHA!G275=0,"",PLANILHA!G275)</f>
        <v>215.88</v>
      </c>
      <c r="F275" s="202" t="s">
        <v>1324</v>
      </c>
      <c r="G275" s="174" t="str">
        <f t="shared" si="9"/>
        <v>I</v>
      </c>
    </row>
    <row r="276" spans="1:7" ht="38.25" x14ac:dyDescent="0.2">
      <c r="A276" s="172" t="str">
        <f t="shared" si="8"/>
        <v>F</v>
      </c>
      <c r="B276" s="225" t="str">
        <f>IF(PLANILHA!B276=0,"",PLANILHA!B276)</f>
        <v xml:space="preserve"> 7.10.4.2 </v>
      </c>
      <c r="C276" s="225" t="str">
        <f>IF(PLANILHA!E276=0,"",PLANILHA!E276)</f>
        <v>Verniz fungicida para madeira</v>
      </c>
      <c r="D276" s="226" t="str">
        <f>IF(PLANILHA!F276=0,"",PLANILHA!F276)</f>
        <v>m²</v>
      </c>
      <c r="E276" s="227">
        <f>IF(PLANILHA!G276=0,"",PLANILHA!G276)</f>
        <v>65.66</v>
      </c>
      <c r="F276" s="202" t="s">
        <v>1325</v>
      </c>
      <c r="G276" s="174" t="str">
        <f t="shared" si="9"/>
        <v>I</v>
      </c>
    </row>
    <row r="277" spans="1:7" x14ac:dyDescent="0.2">
      <c r="A277" s="172" t="str">
        <f t="shared" si="8"/>
        <v>F</v>
      </c>
      <c r="B277" s="225" t="str">
        <f>IF(PLANILHA!B277=0,"",PLANILHA!B277)</f>
        <v xml:space="preserve"> 7.10.5 </v>
      </c>
      <c r="C277" s="225" t="str">
        <f>IF(PLANILHA!E277=0,"",PLANILHA!E277)</f>
        <v>LUMINÁRIAS</v>
      </c>
      <c r="D277" s="226" t="str">
        <f>IF(PLANILHA!F277=0,"",PLANILHA!F277)</f>
        <v/>
      </c>
      <c r="E277" s="227" t="str">
        <f>IF(PLANILHA!G277=0,"",PLANILHA!G277)</f>
        <v/>
      </c>
      <c r="F277" s="202"/>
      <c r="G277" s="174" t="str">
        <f t="shared" si="9"/>
        <v>T</v>
      </c>
    </row>
    <row r="278" spans="1:7" ht="38.25" x14ac:dyDescent="0.2">
      <c r="A278" s="172" t="str">
        <f t="shared" si="8"/>
        <v>F</v>
      </c>
      <c r="B278" s="225" t="str">
        <f>IF(PLANILHA!B278=0,"",PLANILHA!B278)</f>
        <v xml:space="preserve"> 7.10.5.1 </v>
      </c>
      <c r="C278" s="225" t="str">
        <f>IF(PLANILHA!E278=0,"",PLANILHA!E278)</f>
        <v>Esmalte à base água em superfície metálica, inclusive preparo</v>
      </c>
      <c r="D278" s="226" t="str">
        <f>IF(PLANILHA!F278=0,"",PLANILHA!F278)</f>
        <v>m²</v>
      </c>
      <c r="E278" s="227">
        <f>IF(PLANILHA!G278=0,"",PLANILHA!G278)</f>
        <v>12.8</v>
      </c>
      <c r="F278" s="202" t="s">
        <v>1326</v>
      </c>
      <c r="G278" s="174" t="str">
        <f t="shared" si="9"/>
        <v>I</v>
      </c>
    </row>
    <row r="279" spans="1:7" x14ac:dyDescent="0.2">
      <c r="A279" s="172" t="str">
        <f t="shared" si="8"/>
        <v>F</v>
      </c>
      <c r="B279" s="225" t="str">
        <f>IF(PLANILHA!B279=0,"",PLANILHA!B279)</f>
        <v xml:space="preserve"> 7.11 </v>
      </c>
      <c r="C279" s="225" t="str">
        <f>IF(PLANILHA!E279=0,"",PLANILHA!E279)</f>
        <v>ESQUADRIAS</v>
      </c>
      <c r="D279" s="226" t="str">
        <f>IF(PLANILHA!F279=0,"",PLANILHA!F279)</f>
        <v/>
      </c>
      <c r="E279" s="227" t="str">
        <f>IF(PLANILHA!G279=0,"",PLANILHA!G279)</f>
        <v/>
      </c>
      <c r="F279" s="202"/>
      <c r="G279" s="174" t="str">
        <f t="shared" si="9"/>
        <v>T</v>
      </c>
    </row>
    <row r="280" spans="1:7" x14ac:dyDescent="0.2">
      <c r="A280" s="172" t="str">
        <f t="shared" si="8"/>
        <v>F</v>
      </c>
      <c r="B280" s="225" t="str">
        <f>IF(PLANILHA!B280=0,"",PLANILHA!B280)</f>
        <v xml:space="preserve"> 7.11.1 </v>
      </c>
      <c r="C280" s="225" t="str">
        <f>IF(PLANILHA!E280=0,"",PLANILHA!E280)</f>
        <v>PORTAS</v>
      </c>
      <c r="D280" s="226" t="str">
        <f>IF(PLANILHA!F280=0,"",PLANILHA!F280)</f>
        <v/>
      </c>
      <c r="E280" s="227" t="str">
        <f>IF(PLANILHA!G280=0,"",PLANILHA!G280)</f>
        <v/>
      </c>
      <c r="F280" s="202"/>
      <c r="G280" s="174" t="str">
        <f t="shared" si="9"/>
        <v>T</v>
      </c>
    </row>
    <row r="281" spans="1:7" ht="38.25" x14ac:dyDescent="0.2">
      <c r="A281" s="172" t="str">
        <f t="shared" si="8"/>
        <v>F</v>
      </c>
      <c r="B281" s="225" t="str">
        <f>IF(PLANILHA!B281=0,"",PLANILHA!B281)</f>
        <v xml:space="preserve"> 7.11.1.1 </v>
      </c>
      <c r="C281" s="225" t="str">
        <f>IF(PLANILHA!E281=0,"",PLANILHA!E281)</f>
        <v>Porta lisa de madeira, interna "PIM", para acabamento em pintura, padrão dimensional médio/pesado, com ferragens, completo - 90 x 210 cm</v>
      </c>
      <c r="D281" s="226" t="str">
        <f>IF(PLANILHA!F281=0,"",PLANILHA!F281)</f>
        <v>UN</v>
      </c>
      <c r="E281" s="227">
        <f>IF(PLANILHA!G281=0,"",PLANILHA!G281)</f>
        <v>2</v>
      </c>
      <c r="F281" s="202" t="s">
        <v>1327</v>
      </c>
      <c r="G281" s="174" t="str">
        <f t="shared" si="9"/>
        <v>I</v>
      </c>
    </row>
    <row r="282" spans="1:7" ht="25.5" x14ac:dyDescent="0.2">
      <c r="A282" s="172" t="str">
        <f t="shared" si="8"/>
        <v>F</v>
      </c>
      <c r="B282" s="225" t="str">
        <f>IF(PLANILHA!B282=0,"",PLANILHA!B282)</f>
        <v xml:space="preserve"> 7.11.1.2 </v>
      </c>
      <c r="C282" s="225" t="str">
        <f>IF(PLANILHA!E282=0,"",PLANILHA!E282)</f>
        <v>Porta lisa com batente madeira - 60 x 210 cm</v>
      </c>
      <c r="D282" s="226" t="str">
        <f>IF(PLANILHA!F282=0,"",PLANILHA!F282)</f>
        <v>UN</v>
      </c>
      <c r="E282" s="227">
        <f>IF(PLANILHA!G282=0,"",PLANILHA!G282)</f>
        <v>1</v>
      </c>
      <c r="F282" s="202" t="s">
        <v>1328</v>
      </c>
      <c r="G282" s="174" t="str">
        <f t="shared" si="9"/>
        <v>I</v>
      </c>
    </row>
    <row r="283" spans="1:7" ht="38.25" x14ac:dyDescent="0.2">
      <c r="A283" s="172" t="str">
        <f t="shared" si="8"/>
        <v>F</v>
      </c>
      <c r="B283" s="225" t="str">
        <f>IF(PLANILHA!B283=0,"",PLANILHA!B283)</f>
        <v xml:space="preserve"> 7.11.1.3 </v>
      </c>
      <c r="C283" s="225" t="str">
        <f>IF(PLANILHA!E283=0,"",PLANILHA!E283)</f>
        <v>PORTA ABRIR COM LAMBRI, COM GUARNIÇÃO, FIXAÇÃO COM PARAFUSOS - FORNECIMENTO E INSTALAÇÃO. AF_12/2019</v>
      </c>
      <c r="D283" s="226" t="str">
        <f>IF(PLANILHA!F283=0,"",PLANILHA!F283)</f>
        <v>m²</v>
      </c>
      <c r="E283" s="227">
        <f>IF(PLANILHA!G283=0,"",PLANILHA!G283)</f>
        <v>0.48</v>
      </c>
      <c r="F283" s="202" t="s">
        <v>1329</v>
      </c>
      <c r="G283" s="174" t="str">
        <f t="shared" si="9"/>
        <v>I</v>
      </c>
    </row>
    <row r="284" spans="1:7" x14ac:dyDescent="0.2">
      <c r="A284" s="172" t="str">
        <f t="shared" si="8"/>
        <v>F</v>
      </c>
      <c r="B284" s="225" t="str">
        <f>IF(PLANILHA!B284=0,"",PLANILHA!B284)</f>
        <v xml:space="preserve"> 7.11.2 </v>
      </c>
      <c r="C284" s="225" t="str">
        <f>IF(PLANILHA!E284=0,"",PLANILHA!E284)</f>
        <v>JANELAS</v>
      </c>
      <c r="D284" s="226" t="str">
        <f>IF(PLANILHA!F284=0,"",PLANILHA!F284)</f>
        <v/>
      </c>
      <c r="E284" s="227" t="str">
        <f>IF(PLANILHA!G284=0,"",PLANILHA!G284)</f>
        <v/>
      </c>
      <c r="F284" s="202"/>
      <c r="G284" s="174" t="str">
        <f t="shared" si="9"/>
        <v>T</v>
      </c>
    </row>
    <row r="285" spans="1:7" ht="51" x14ac:dyDescent="0.2">
      <c r="A285" s="172" t="str">
        <f t="shared" si="8"/>
        <v>F</v>
      </c>
      <c r="B285" s="225" t="str">
        <f>IF(PLANILHA!B285=0,"",PLANILHA!B285)</f>
        <v xml:space="preserve"> 7.11.2.1 </v>
      </c>
      <c r="C285" s="225" t="str">
        <f>IF(PLANILHA!E285=0,"",PLANILHA!E285)</f>
        <v>Caixilho em madeira maxim-ar</v>
      </c>
      <c r="D285" s="226" t="str">
        <f>IF(PLANILHA!F285=0,"",PLANILHA!F285)</f>
        <v>m²</v>
      </c>
      <c r="E285" s="227">
        <f>IF(PLANILHA!G285=0,"",PLANILHA!G285)</f>
        <v>0.81</v>
      </c>
      <c r="F285" s="202" t="s">
        <v>1330</v>
      </c>
      <c r="G285" s="174" t="str">
        <f t="shared" si="9"/>
        <v>I</v>
      </c>
    </row>
    <row r="286" spans="1:7" ht="51" x14ac:dyDescent="0.2">
      <c r="A286" s="172" t="str">
        <f t="shared" si="8"/>
        <v>F</v>
      </c>
      <c r="B286" s="225" t="str">
        <f>IF(PLANILHA!B286=0,"",PLANILHA!B286)</f>
        <v xml:space="preserve"> 7.11.2.2 </v>
      </c>
      <c r="C286" s="225" t="str">
        <f>IF(PLANILHA!E286=0,"",PLANILHA!E286)</f>
        <v>Vidro temperado incolor de 8 mm</v>
      </c>
      <c r="D286" s="226" t="str">
        <f>IF(PLANILHA!F286=0,"",PLANILHA!F286)</f>
        <v>m²</v>
      </c>
      <c r="E286" s="227">
        <f>IF(PLANILHA!G286=0,"",PLANILHA!G286)</f>
        <v>0.81</v>
      </c>
      <c r="F286" s="202" t="s">
        <v>1330</v>
      </c>
      <c r="G286" s="174" t="str">
        <f t="shared" si="9"/>
        <v>I</v>
      </c>
    </row>
    <row r="287" spans="1:7" ht="76.5" x14ac:dyDescent="0.2">
      <c r="A287" s="172" t="str">
        <f t="shared" si="8"/>
        <v>F</v>
      </c>
      <c r="B287" s="225" t="str">
        <f>IF(PLANILHA!B287=0,"",PLANILHA!B287)</f>
        <v xml:space="preserve"> 7.11.2.3 </v>
      </c>
      <c r="C287" s="225" t="str">
        <f>IF(PLANILHA!E287=0,"",PLANILHA!E287)</f>
        <v>JANELA DE MADEIRA (IMBUIA/CEDRO OU EQUIV) DE CORRER COM 6 FOLHAS (2 VENEZIANAS FIXAS, 2 VENEZIANAS DE CORRER E 2 DE CORRER PARA VIDRO), COM BATENTE, ALIZAR E FERRAGENS. EXCLUSIVE VIDROS, ACABAMENTO E CONTRAMARCO. FORNECIMENTO E INSTALAÇÃO. AF_12/2019</v>
      </c>
      <c r="D287" s="226" t="str">
        <f>IF(PLANILHA!F287=0,"",PLANILHA!F287)</f>
        <v>m²</v>
      </c>
      <c r="E287" s="227">
        <f>IF(PLANILHA!G287=0,"",PLANILHA!G287)</f>
        <v>0.88</v>
      </c>
      <c r="F287" s="202" t="s">
        <v>1331</v>
      </c>
      <c r="G287" s="174" t="str">
        <f t="shared" si="9"/>
        <v>I</v>
      </c>
    </row>
    <row r="288" spans="1:7" x14ac:dyDescent="0.2">
      <c r="A288" s="172" t="str">
        <f t="shared" si="8"/>
        <v>F</v>
      </c>
      <c r="B288" s="225" t="str">
        <f>IF(PLANILHA!B288=0,"",PLANILHA!B288)</f>
        <v xml:space="preserve"> 7.12 </v>
      </c>
      <c r="C288" s="225" t="str">
        <f>IF(PLANILHA!E288=0,"",PLANILHA!E288)</f>
        <v>LOUÇAS E METAIS</v>
      </c>
      <c r="D288" s="226" t="str">
        <f>IF(PLANILHA!F288=0,"",PLANILHA!F288)</f>
        <v/>
      </c>
      <c r="E288" s="227" t="str">
        <f>IF(PLANILHA!G288=0,"",PLANILHA!G288)</f>
        <v/>
      </c>
      <c r="F288" s="202"/>
      <c r="G288" s="174" t="str">
        <f t="shared" si="9"/>
        <v>T</v>
      </c>
    </row>
    <row r="289" spans="1:7" ht="38.25" x14ac:dyDescent="0.2">
      <c r="A289" s="172" t="str">
        <f t="shared" si="8"/>
        <v>F</v>
      </c>
      <c r="B289" s="225" t="str">
        <f>IF(PLANILHA!B289=0,"",PLANILHA!B289)</f>
        <v xml:space="preserve"> 7.12.1 </v>
      </c>
      <c r="C289" s="225" t="str">
        <f>IF(PLANILHA!E289=0,"",PLANILHA!E289)</f>
        <v>Bacia sifonada de louça para pessoas com mobilidade reduzida - capacidade de 6 litros</v>
      </c>
      <c r="D289" s="226" t="str">
        <f>IF(PLANILHA!F289=0,"",PLANILHA!F289)</f>
        <v>UN</v>
      </c>
      <c r="E289" s="227">
        <f>IF(PLANILHA!G289=0,"",PLANILHA!G289)</f>
        <v>2</v>
      </c>
      <c r="F289" s="202" t="s">
        <v>1332</v>
      </c>
      <c r="G289" s="174" t="str">
        <f t="shared" si="9"/>
        <v>I</v>
      </c>
    </row>
    <row r="290" spans="1:7" ht="38.25" x14ac:dyDescent="0.2">
      <c r="A290" s="172" t="str">
        <f t="shared" si="8"/>
        <v>F</v>
      </c>
      <c r="B290" s="225" t="str">
        <f>IF(PLANILHA!B290=0,"",PLANILHA!B290)</f>
        <v xml:space="preserve"> 7.12.2 </v>
      </c>
      <c r="C290" s="225" t="str">
        <f>IF(PLANILHA!E290=0,"",PLANILHA!E290)</f>
        <v>Lavatório de louça para canto sem coluna para pessoas com mobilidade reduzida</v>
      </c>
      <c r="D290" s="226" t="str">
        <f>IF(PLANILHA!F290=0,"",PLANILHA!F290)</f>
        <v>UN</v>
      </c>
      <c r="E290" s="227">
        <f>IF(PLANILHA!G290=0,"",PLANILHA!G290)</f>
        <v>2</v>
      </c>
      <c r="F290" s="202" t="s">
        <v>1333</v>
      </c>
      <c r="G290" s="174" t="str">
        <f t="shared" si="9"/>
        <v>I</v>
      </c>
    </row>
    <row r="291" spans="1:7" ht="38.25" x14ac:dyDescent="0.2">
      <c r="A291" s="172" t="str">
        <f t="shared" si="8"/>
        <v>F</v>
      </c>
      <c r="B291" s="225" t="str">
        <f>IF(PLANILHA!B291=0,"",PLANILHA!B291)</f>
        <v xml:space="preserve"> 7.12.3 </v>
      </c>
      <c r="C291" s="225" t="str">
        <f>IF(PLANILHA!E291=0,"",PLANILHA!E291)</f>
        <v>Torneira de mesa para lavatório, acionamento hidromecânico com alavanca, registro integrado regulador de vazão, em latão cromado, DN= 1/2´</v>
      </c>
      <c r="D291" s="226" t="str">
        <f>IF(PLANILHA!F291=0,"",PLANILHA!F291)</f>
        <v>UN</v>
      </c>
      <c r="E291" s="227">
        <f>IF(PLANILHA!G291=0,"",PLANILHA!G291)</f>
        <v>2</v>
      </c>
      <c r="F291" s="202" t="s">
        <v>1334</v>
      </c>
      <c r="G291" s="174" t="str">
        <f t="shared" si="9"/>
        <v>I</v>
      </c>
    </row>
    <row r="292" spans="1:7" ht="38.25" x14ac:dyDescent="0.2">
      <c r="A292" s="172" t="str">
        <f t="shared" si="8"/>
        <v>F</v>
      </c>
      <c r="B292" s="225" t="str">
        <f>IF(PLANILHA!B292=0,"",PLANILHA!B292)</f>
        <v xml:space="preserve"> 7.12.4 </v>
      </c>
      <c r="C292" s="225" t="str">
        <f>IF(PLANILHA!E292=0,"",PLANILHA!E292)</f>
        <v>Válvula americana</v>
      </c>
      <c r="D292" s="226" t="str">
        <f>IF(PLANILHA!F292=0,"",PLANILHA!F292)</f>
        <v>UN</v>
      </c>
      <c r="E292" s="227">
        <f>IF(PLANILHA!G292=0,"",PLANILHA!G292)</f>
        <v>3</v>
      </c>
      <c r="F292" s="202" t="s">
        <v>1335</v>
      </c>
      <c r="G292" s="174" t="str">
        <f t="shared" si="9"/>
        <v>I</v>
      </c>
    </row>
    <row r="293" spans="1:7" ht="38.25" x14ac:dyDescent="0.2">
      <c r="A293" s="172" t="str">
        <f t="shared" si="8"/>
        <v>F</v>
      </c>
      <c r="B293" s="225" t="str">
        <f>IF(PLANILHA!B293=0,"",PLANILHA!B293)</f>
        <v xml:space="preserve"> 7.12.5 </v>
      </c>
      <c r="C293" s="225" t="str">
        <f>IF(PLANILHA!E293=0,"",PLANILHA!E293)</f>
        <v>Sifão plástico sanfonado universal de 1´</v>
      </c>
      <c r="D293" s="226" t="str">
        <f>IF(PLANILHA!F293=0,"",PLANILHA!F293)</f>
        <v>UN</v>
      </c>
      <c r="E293" s="227">
        <f>IF(PLANILHA!G293=0,"",PLANILHA!G293)</f>
        <v>3</v>
      </c>
      <c r="F293" s="202" t="s">
        <v>1336</v>
      </c>
      <c r="G293" s="174" t="str">
        <f t="shared" si="9"/>
        <v>I</v>
      </c>
    </row>
    <row r="294" spans="1:7" ht="38.25" x14ac:dyDescent="0.2">
      <c r="A294" s="172" t="str">
        <f t="shared" si="8"/>
        <v>F</v>
      </c>
      <c r="B294" s="225" t="str">
        <f>IF(PLANILHA!B294=0,"",PLANILHA!B294)</f>
        <v xml:space="preserve"> 7.12.6 </v>
      </c>
      <c r="C294" s="225" t="str">
        <f>IF(PLANILHA!E294=0,"",PLANILHA!E294)</f>
        <v>Engate flexível de PVC DN= 1/2´</v>
      </c>
      <c r="D294" s="226" t="str">
        <f>IF(PLANILHA!F294=0,"",PLANILHA!F294)</f>
        <v>UN</v>
      </c>
      <c r="E294" s="227">
        <f>IF(PLANILHA!G294=0,"",PLANILHA!G294)</f>
        <v>3</v>
      </c>
      <c r="F294" s="202" t="s">
        <v>1337</v>
      </c>
      <c r="G294" s="174" t="str">
        <f t="shared" si="9"/>
        <v>I</v>
      </c>
    </row>
    <row r="295" spans="1:7" ht="38.25" x14ac:dyDescent="0.2">
      <c r="A295" s="172" t="str">
        <f t="shared" si="8"/>
        <v>F</v>
      </c>
      <c r="B295" s="225" t="str">
        <f>IF(PLANILHA!B295=0,"",PLANILHA!B295)</f>
        <v xml:space="preserve"> 7.12.7 </v>
      </c>
      <c r="C295" s="225" t="str">
        <f>IF(PLANILHA!E295=0,"",PLANILHA!E295)</f>
        <v>Engate flexível metálico DN= 1/2´</v>
      </c>
      <c r="D295" s="226" t="str">
        <f>IF(PLANILHA!F295=0,"",PLANILHA!F295)</f>
        <v>UN</v>
      </c>
      <c r="E295" s="227">
        <f>IF(PLANILHA!G295=0,"",PLANILHA!G295)</f>
        <v>2</v>
      </c>
      <c r="F295" s="202" t="s">
        <v>1338</v>
      </c>
      <c r="G295" s="174" t="str">
        <f t="shared" si="9"/>
        <v>I</v>
      </c>
    </row>
    <row r="296" spans="1:7" ht="38.25" x14ac:dyDescent="0.2">
      <c r="A296" s="172" t="str">
        <f t="shared" si="8"/>
        <v>F</v>
      </c>
      <c r="B296" s="225" t="str">
        <f>IF(PLANILHA!B296=0,"",PLANILHA!B296)</f>
        <v xml:space="preserve"> 7.12.8 </v>
      </c>
      <c r="C296" s="225" t="str">
        <f>IF(PLANILHA!E296=0,"",PLANILHA!E296)</f>
        <v>Tampa de plástico para bacia sanitária</v>
      </c>
      <c r="D296" s="226" t="str">
        <f>IF(PLANILHA!F296=0,"",PLANILHA!F296)</f>
        <v>UN</v>
      </c>
      <c r="E296" s="227">
        <f>IF(PLANILHA!G296=0,"",PLANILHA!G296)</f>
        <v>2</v>
      </c>
      <c r="F296" s="202" t="s">
        <v>1339</v>
      </c>
      <c r="G296" s="174" t="str">
        <f t="shared" si="9"/>
        <v>I</v>
      </c>
    </row>
    <row r="297" spans="1:7" ht="38.25" x14ac:dyDescent="0.2">
      <c r="A297" s="172" t="str">
        <f t="shared" si="8"/>
        <v>F</v>
      </c>
      <c r="B297" s="225" t="str">
        <f>IF(PLANILHA!B297=0,"",PLANILHA!B297)</f>
        <v xml:space="preserve"> 7.12.9 </v>
      </c>
      <c r="C297" s="225" t="str">
        <f>IF(PLANILHA!E297=0,"",PLANILHA!E297)</f>
        <v>Espelho em vidro cristal liso, espessura de 4 mm</v>
      </c>
      <c r="D297" s="226" t="str">
        <f>IF(PLANILHA!F297=0,"",PLANILHA!F297)</f>
        <v>m²</v>
      </c>
      <c r="E297" s="227">
        <f>IF(PLANILHA!G297=0,"",PLANILHA!G297)</f>
        <v>1.08</v>
      </c>
      <c r="F297" s="202" t="s">
        <v>1340</v>
      </c>
      <c r="G297" s="174" t="str">
        <f t="shared" si="9"/>
        <v>I</v>
      </c>
    </row>
    <row r="298" spans="1:7" ht="38.25" x14ac:dyDescent="0.2">
      <c r="A298" s="172" t="str">
        <f t="shared" si="8"/>
        <v>F</v>
      </c>
      <c r="B298" s="225" t="str">
        <f>IF(PLANILHA!B298=0,"",PLANILHA!B298)</f>
        <v xml:space="preserve"> 7.12.10 </v>
      </c>
      <c r="C298" s="225" t="str">
        <f>IF(PLANILHA!E298=0,"",PLANILHA!E298)</f>
        <v>Dispenser papel higiênico em ABS para rolão 300 / 600 m, com visor</v>
      </c>
      <c r="D298" s="226" t="str">
        <f>IF(PLANILHA!F298=0,"",PLANILHA!F298)</f>
        <v>UN</v>
      </c>
      <c r="E298" s="227">
        <f>IF(PLANILHA!G298=0,"",PLANILHA!G298)</f>
        <v>2</v>
      </c>
      <c r="F298" s="202" t="s">
        <v>1341</v>
      </c>
      <c r="G298" s="174" t="str">
        <f t="shared" si="9"/>
        <v>I</v>
      </c>
    </row>
    <row r="299" spans="1:7" ht="38.25" x14ac:dyDescent="0.2">
      <c r="A299" s="172" t="str">
        <f t="shared" si="8"/>
        <v>F</v>
      </c>
      <c r="B299" s="225" t="str">
        <f>IF(PLANILHA!B299=0,"",PLANILHA!B299)</f>
        <v xml:space="preserve"> 7.12.11 </v>
      </c>
      <c r="C299" s="225" t="str">
        <f>IF(PLANILHA!E299=0,"",PLANILHA!E299)</f>
        <v>Dispenser toalheiro em ABS, para folhas</v>
      </c>
      <c r="D299" s="226" t="str">
        <f>IF(PLANILHA!F299=0,"",PLANILHA!F299)</f>
        <v>UN</v>
      </c>
      <c r="E299" s="227">
        <f>IF(PLANILHA!G299=0,"",PLANILHA!G299)</f>
        <v>2</v>
      </c>
      <c r="F299" s="202" t="s">
        <v>1342</v>
      </c>
      <c r="G299" s="174" t="str">
        <f t="shared" si="9"/>
        <v>I</v>
      </c>
    </row>
    <row r="300" spans="1:7" ht="38.25" x14ac:dyDescent="0.2">
      <c r="A300" s="172" t="str">
        <f t="shared" si="8"/>
        <v>F</v>
      </c>
      <c r="B300" s="225" t="str">
        <f>IF(PLANILHA!B300=0,"",PLANILHA!B300)</f>
        <v xml:space="preserve"> 7.12.12 </v>
      </c>
      <c r="C300" s="225" t="str">
        <f>IF(PLANILHA!E300=0,"",PLANILHA!E300)</f>
        <v>Saboneteira tipo dispenser, para refil de 800 ml</v>
      </c>
      <c r="D300" s="226" t="str">
        <f>IF(PLANILHA!F300=0,"",PLANILHA!F300)</f>
        <v>UN</v>
      </c>
      <c r="E300" s="227">
        <f>IF(PLANILHA!G300=0,"",PLANILHA!G300)</f>
        <v>2</v>
      </c>
      <c r="F300" s="202" t="s">
        <v>1343</v>
      </c>
      <c r="G300" s="174" t="str">
        <f t="shared" si="9"/>
        <v>I</v>
      </c>
    </row>
    <row r="301" spans="1:7" ht="38.25" x14ac:dyDescent="0.2">
      <c r="A301" s="172" t="str">
        <f t="shared" si="8"/>
        <v>F</v>
      </c>
      <c r="B301" s="225" t="str">
        <f>IF(PLANILHA!B301=0,"",PLANILHA!B301)</f>
        <v xml:space="preserve"> 7.12.13 </v>
      </c>
      <c r="C301" s="225" t="str">
        <f>IF(PLANILHA!E301=0,"",PLANILHA!E301)</f>
        <v>Cuba em aço inoxidável dupla de 1020x400x250mm</v>
      </c>
      <c r="D301" s="226" t="str">
        <f>IF(PLANILHA!F301=0,"",PLANILHA!F301)</f>
        <v>UN</v>
      </c>
      <c r="E301" s="227">
        <f>IF(PLANILHA!G301=0,"",PLANILHA!G301)</f>
        <v>1</v>
      </c>
      <c r="F301" s="202" t="s">
        <v>1344</v>
      </c>
      <c r="G301" s="174" t="str">
        <f t="shared" si="9"/>
        <v>I</v>
      </c>
    </row>
    <row r="302" spans="1:7" ht="38.25" x14ac:dyDescent="0.2">
      <c r="A302" s="172" t="str">
        <f t="shared" si="8"/>
        <v>F</v>
      </c>
      <c r="B302" s="225" t="str">
        <f>IF(PLANILHA!B302=0,"",PLANILHA!B302)</f>
        <v xml:space="preserve"> 7.12.14 </v>
      </c>
      <c r="C302" s="225" t="str">
        <f>IF(PLANILHA!E302=0,"",PLANILHA!E302)</f>
        <v>Torneira de mesa para pia com bica móvel e arejador em latão fundido cromado</v>
      </c>
      <c r="D302" s="226" t="str">
        <f>IF(PLANILHA!F302=0,"",PLANILHA!F302)</f>
        <v>UN</v>
      </c>
      <c r="E302" s="227">
        <f>IF(PLANILHA!G302=0,"",PLANILHA!G302)</f>
        <v>1</v>
      </c>
      <c r="F302" s="202" t="s">
        <v>1345</v>
      </c>
      <c r="G302" s="174" t="str">
        <f t="shared" si="9"/>
        <v>I</v>
      </c>
    </row>
    <row r="303" spans="1:7" ht="38.25" x14ac:dyDescent="0.2">
      <c r="A303" s="172" t="str">
        <f t="shared" si="8"/>
        <v>F</v>
      </c>
      <c r="B303" s="225" t="str">
        <f>IF(PLANILHA!B303=0,"",PLANILHA!B303)</f>
        <v xml:space="preserve"> 7.12.15 </v>
      </c>
      <c r="C303" s="225" t="str">
        <f>IF(PLANILHA!E303=0,"",PLANILHA!E303)</f>
        <v>Tampo/bancada em concreto armado, revestido em aço inoxidável fosco polido</v>
      </c>
      <c r="D303" s="226" t="str">
        <f>IF(PLANILHA!F303=0,"",PLANILHA!F303)</f>
        <v>m²</v>
      </c>
      <c r="E303" s="227">
        <f>IF(PLANILHA!G303=0,"",PLANILHA!G303)</f>
        <v>0.9</v>
      </c>
      <c r="F303" s="202" t="s">
        <v>1346</v>
      </c>
      <c r="G303" s="174" t="str">
        <f t="shared" si="9"/>
        <v>I</v>
      </c>
    </row>
    <row r="304" spans="1:7" x14ac:dyDescent="0.2">
      <c r="A304" s="172" t="str">
        <f t="shared" si="8"/>
        <v>F</v>
      </c>
      <c r="B304" s="225" t="str">
        <f>IF(PLANILHA!B304=0,"",PLANILHA!B304)</f>
        <v xml:space="preserve"> 7.13 </v>
      </c>
      <c r="C304" s="225" t="str">
        <f>IF(PLANILHA!E304=0,"",PLANILHA!E304)</f>
        <v>ACESSIBILIDADE</v>
      </c>
      <c r="D304" s="226" t="str">
        <f>IF(PLANILHA!F304=0,"",PLANILHA!F304)</f>
        <v/>
      </c>
      <c r="E304" s="227" t="str">
        <f>IF(PLANILHA!G304=0,"",PLANILHA!G304)</f>
        <v/>
      </c>
      <c r="F304" s="202"/>
      <c r="G304" s="174" t="str">
        <f t="shared" si="9"/>
        <v>T</v>
      </c>
    </row>
    <row r="305" spans="1:7" ht="25.5" x14ac:dyDescent="0.2">
      <c r="A305" s="172" t="str">
        <f t="shared" si="8"/>
        <v>F</v>
      </c>
      <c r="B305" s="225" t="str">
        <f>IF(PLANILHA!B305=0,"",PLANILHA!B305)</f>
        <v xml:space="preserve"> 7.13.1 </v>
      </c>
      <c r="C305" s="225" t="str">
        <f>IF(PLANILHA!E305=0,"",PLANILHA!E305)</f>
        <v>Puxador duplo em aço inoxidável, para porta de madeira, alumínio ou vidro, de 350 mm</v>
      </c>
      <c r="D305" s="226" t="str">
        <f>IF(PLANILHA!F305=0,"",PLANILHA!F305)</f>
        <v>UN</v>
      </c>
      <c r="E305" s="227">
        <f>IF(PLANILHA!G305=0,"",PLANILHA!G305)</f>
        <v>2</v>
      </c>
      <c r="F305" s="202" t="s">
        <v>1347</v>
      </c>
      <c r="G305" s="174" t="str">
        <f t="shared" si="9"/>
        <v>I</v>
      </c>
    </row>
    <row r="306" spans="1:7" ht="38.25" x14ac:dyDescent="0.2">
      <c r="A306" s="172" t="str">
        <f t="shared" si="8"/>
        <v>F</v>
      </c>
      <c r="B306" s="225" t="str">
        <f>IF(PLANILHA!B306=0,"",PLANILHA!B306)</f>
        <v xml:space="preserve"> 7.13.2 </v>
      </c>
      <c r="C306" s="225" t="str">
        <f>IF(PLANILHA!E306=0,"",PLANILHA!E306)</f>
        <v>Barra de apoio lateral para lavatório, para pessoas com mobilidade reduzida, em tubo de aço inoxidável de 1.1/4", comprimento 25 a 30 cm</v>
      </c>
      <c r="D306" s="226" t="str">
        <f>IF(PLANILHA!F306=0,"",PLANILHA!F306)</f>
        <v>UN</v>
      </c>
      <c r="E306" s="227">
        <f>IF(PLANILHA!G306=0,"",PLANILHA!G306)</f>
        <v>2</v>
      </c>
      <c r="F306" s="202" t="s">
        <v>1348</v>
      </c>
      <c r="G306" s="174" t="str">
        <f t="shared" si="9"/>
        <v>I</v>
      </c>
    </row>
    <row r="307" spans="1:7" ht="25.5" x14ac:dyDescent="0.2">
      <c r="A307" s="172" t="str">
        <f t="shared" si="8"/>
        <v>F</v>
      </c>
      <c r="B307" s="225" t="str">
        <f>IF(PLANILHA!B307=0,"",PLANILHA!B307)</f>
        <v xml:space="preserve"> 7.13.3 </v>
      </c>
      <c r="C307" s="225" t="str">
        <f>IF(PLANILHA!E307=0,"",PLANILHA!E307)</f>
        <v>Barra de apoio reta, para pessoas com mobilidade reduzida, em tubo de aço inoxidável de 1 1/2´ x 800 mm</v>
      </c>
      <c r="D307" s="226" t="str">
        <f>IF(PLANILHA!F307=0,"",PLANILHA!F307)</f>
        <v>UN</v>
      </c>
      <c r="E307" s="227">
        <f>IF(PLANILHA!G307=0,"",PLANILHA!G307)</f>
        <v>6</v>
      </c>
      <c r="F307" s="202" t="s">
        <v>1349</v>
      </c>
      <c r="G307" s="174" t="str">
        <f t="shared" si="9"/>
        <v>I</v>
      </c>
    </row>
    <row r="308" spans="1:7" ht="38.25" x14ac:dyDescent="0.2">
      <c r="A308" s="172" t="str">
        <f t="shared" si="8"/>
        <v>F</v>
      </c>
      <c r="B308" s="225" t="str">
        <f>IF(PLANILHA!B308=0,"",PLANILHA!B308)</f>
        <v xml:space="preserve"> 7.13.4 </v>
      </c>
      <c r="C308" s="225" t="str">
        <f>IF(PLANILHA!E308=0,"",PLANILHA!E308)</f>
        <v>Sistema de alarme PNE com indicador audiovisual, sistema sem fio (Wireless), para pessoas com mobilidade reduzida ou cadeirante</v>
      </c>
      <c r="D308" s="226" t="str">
        <f>IF(PLANILHA!F308=0,"",PLANILHA!F308)</f>
        <v>CJ</v>
      </c>
      <c r="E308" s="227">
        <f>IF(PLANILHA!G308=0,"",PLANILHA!G308)</f>
        <v>2</v>
      </c>
      <c r="F308" s="202" t="s">
        <v>1350</v>
      </c>
      <c r="G308" s="174" t="str">
        <f t="shared" si="9"/>
        <v>I</v>
      </c>
    </row>
    <row r="309" spans="1:7" ht="25.5" x14ac:dyDescent="0.2">
      <c r="A309" s="172" t="str">
        <f t="shared" si="8"/>
        <v>F</v>
      </c>
      <c r="B309" s="225" t="str">
        <f>IF(PLANILHA!B309=0,"",PLANILHA!B309)</f>
        <v xml:space="preserve"> 7.13.5 </v>
      </c>
      <c r="C309" s="225" t="str">
        <f>IF(PLANILHA!E309=0,"",PLANILHA!E309)</f>
        <v>Revestimento em chapa de aço inoxidável para proteção de portas, altura de 40 cm</v>
      </c>
      <c r="D309" s="226" t="str">
        <f>IF(PLANILHA!F309=0,"",PLANILHA!F309)</f>
        <v>M</v>
      </c>
      <c r="E309" s="227">
        <f>IF(PLANILHA!G309=0,"",PLANILHA!G309)</f>
        <v>3.6</v>
      </c>
      <c r="F309" s="202" t="s">
        <v>1351</v>
      </c>
      <c r="G309" s="174" t="str">
        <f t="shared" si="9"/>
        <v>I</v>
      </c>
    </row>
    <row r="310" spans="1:7" ht="25.5" x14ac:dyDescent="0.2">
      <c r="A310" s="172" t="str">
        <f t="shared" si="8"/>
        <v>F</v>
      </c>
      <c r="B310" s="225" t="str">
        <f>IF(PLANILHA!B310=0,"",PLANILHA!B310)</f>
        <v xml:space="preserve"> 7.13.6 </v>
      </c>
      <c r="C310" s="225" t="str">
        <f>IF(PLANILHA!E310=0,"",PLANILHA!E310)</f>
        <v>Placa de identificação em alumínio para WC, com desenho universal de acessibilidade</v>
      </c>
      <c r="D310" s="226" t="str">
        <f>IF(PLANILHA!F310=0,"",PLANILHA!F310)</f>
        <v>UN</v>
      </c>
      <c r="E310" s="227">
        <f>IF(PLANILHA!G310=0,"",PLANILHA!G310)</f>
        <v>2</v>
      </c>
      <c r="F310" s="202" t="s">
        <v>1352</v>
      </c>
      <c r="G310" s="174" t="str">
        <f t="shared" si="9"/>
        <v>I</v>
      </c>
    </row>
    <row r="311" spans="1:7" x14ac:dyDescent="0.2">
      <c r="A311" s="172" t="str">
        <f t="shared" si="8"/>
        <v>F</v>
      </c>
      <c r="B311" s="225" t="str">
        <f>IF(PLANILHA!B311=0,"",PLANILHA!B311)</f>
        <v xml:space="preserve"> 7.14 </v>
      </c>
      <c r="C311" s="225" t="str">
        <f>IF(PLANILHA!E311=0,"",PLANILHA!E311)</f>
        <v>COBERTURA</v>
      </c>
      <c r="D311" s="226" t="str">
        <f>IF(PLANILHA!F311=0,"",PLANILHA!F311)</f>
        <v/>
      </c>
      <c r="E311" s="227" t="str">
        <f>IF(PLANILHA!G311=0,"",PLANILHA!G311)</f>
        <v/>
      </c>
      <c r="F311" s="202"/>
      <c r="G311" s="174" t="str">
        <f t="shared" si="9"/>
        <v>T</v>
      </c>
    </row>
    <row r="312" spans="1:7" ht="38.25" x14ac:dyDescent="0.2">
      <c r="A312" s="172" t="str">
        <f t="shared" si="8"/>
        <v>F</v>
      </c>
      <c r="B312" s="225" t="str">
        <f>IF(PLANILHA!B312=0,"",PLANILHA!B312)</f>
        <v xml:space="preserve"> 7.14.1 </v>
      </c>
      <c r="C312" s="225" t="str">
        <f>IF(PLANILHA!E312=0,"",PLANILHA!E312)</f>
        <v>Estrutura de madeira tesourada para telha de barro - vãos de 10,01 a 13,00 m</v>
      </c>
      <c r="D312" s="226" t="str">
        <f>IF(PLANILHA!F312=0,"",PLANILHA!F312)</f>
        <v>m²</v>
      </c>
      <c r="E312" s="227">
        <f>IF(PLANILHA!G312=0,"",PLANILHA!G312)</f>
        <v>165</v>
      </c>
      <c r="F312" s="202" t="s">
        <v>1353</v>
      </c>
      <c r="G312" s="174" t="str">
        <f t="shared" si="9"/>
        <v>I</v>
      </c>
    </row>
    <row r="313" spans="1:7" ht="38.25" x14ac:dyDescent="0.2">
      <c r="A313" s="172" t="str">
        <f t="shared" si="8"/>
        <v>F</v>
      </c>
      <c r="B313" s="225" t="str">
        <f>IF(PLANILHA!B313=0,"",PLANILHA!B313)</f>
        <v xml:space="preserve"> 7.14.2 </v>
      </c>
      <c r="C313" s="225" t="str">
        <f>IF(PLANILHA!E313=0,"",PLANILHA!E313)</f>
        <v>Telha de barro colonial/paulista</v>
      </c>
      <c r="D313" s="226" t="str">
        <f>IF(PLANILHA!F313=0,"",PLANILHA!F313)</f>
        <v>m²</v>
      </c>
      <c r="E313" s="227">
        <f>IF(PLANILHA!G313=0,"",PLANILHA!G313)</f>
        <v>165</v>
      </c>
      <c r="F313" s="202" t="s">
        <v>1354</v>
      </c>
      <c r="G313" s="174" t="str">
        <f t="shared" si="9"/>
        <v>I</v>
      </c>
    </row>
    <row r="314" spans="1:7" ht="25.5" x14ac:dyDescent="0.2">
      <c r="A314" s="172" t="str">
        <f t="shared" si="8"/>
        <v>F</v>
      </c>
      <c r="B314" s="225" t="str">
        <f>IF(PLANILHA!B314=0,"",PLANILHA!B314)</f>
        <v xml:space="preserve"> 7.14.3 </v>
      </c>
      <c r="C314" s="225" t="str">
        <f>IF(PLANILHA!E314=0,"",PLANILHA!E314)</f>
        <v>Cumeeira de barro emboçado tipos: plan, romana, italiana, francesa e paulistinha</v>
      </c>
      <c r="D314" s="226" t="str">
        <f>IF(PLANILHA!F314=0,"",PLANILHA!F314)</f>
        <v>M</v>
      </c>
      <c r="E314" s="227">
        <f>IF(PLANILHA!G314=0,"",PLANILHA!G314)</f>
        <v>3.38</v>
      </c>
      <c r="F314" s="202" t="s">
        <v>1355</v>
      </c>
      <c r="G314" s="174" t="str">
        <f t="shared" si="9"/>
        <v>I</v>
      </c>
    </row>
    <row r="315" spans="1:7" ht="38.25" x14ac:dyDescent="0.2">
      <c r="A315" s="172" t="str">
        <f t="shared" si="8"/>
        <v>F</v>
      </c>
      <c r="B315" s="225" t="str">
        <f>IF(PLANILHA!B315=0,"",PLANILHA!B315)</f>
        <v xml:space="preserve"> 7.14.4 </v>
      </c>
      <c r="C315" s="225" t="str">
        <f>IF(PLANILHA!E315=0,"",PLANILHA!E315)</f>
        <v>Espigão de barro emboçado</v>
      </c>
      <c r="D315" s="226" t="str">
        <f>IF(PLANILHA!F315=0,"",PLANILHA!F315)</f>
        <v>M</v>
      </c>
      <c r="E315" s="227">
        <f>IF(PLANILHA!G315=0,"",PLANILHA!G315)</f>
        <v>38.159999999999997</v>
      </c>
      <c r="F315" s="202" t="s">
        <v>1356</v>
      </c>
      <c r="G315" s="174" t="str">
        <f t="shared" si="9"/>
        <v>I</v>
      </c>
    </row>
    <row r="316" spans="1:7" x14ac:dyDescent="0.2">
      <c r="A316" s="172" t="str">
        <f t="shared" si="8"/>
        <v>F</v>
      </c>
      <c r="B316" s="225" t="str">
        <f>IF(PLANILHA!B316=0,"",PLANILHA!B316)</f>
        <v xml:space="preserve"> 7.15 </v>
      </c>
      <c r="C316" s="225" t="str">
        <f>IF(PLANILHA!E316=0,"",PLANILHA!E316)</f>
        <v>MOBILIÁRIOS DE MADEIRA</v>
      </c>
      <c r="D316" s="226" t="str">
        <f>IF(PLANILHA!F316=0,"",PLANILHA!F316)</f>
        <v/>
      </c>
      <c r="E316" s="227" t="str">
        <f>IF(PLANILHA!G316=0,"",PLANILHA!G316)</f>
        <v/>
      </c>
      <c r="F316" s="202"/>
      <c r="G316" s="174" t="str">
        <f t="shared" si="9"/>
        <v>T</v>
      </c>
    </row>
    <row r="317" spans="1:7" ht="38.25" x14ac:dyDescent="0.2">
      <c r="A317" s="172" t="str">
        <f t="shared" si="8"/>
        <v>F</v>
      </c>
      <c r="B317" s="225" t="str">
        <f>IF(PLANILHA!B317=0,"",PLANILHA!B317)</f>
        <v xml:space="preserve"> 7.15.1 </v>
      </c>
      <c r="C317" s="225" t="str">
        <f>IF(PLANILHA!E317=0,"",PLANILHA!E317)</f>
        <v>Regularização e compactação mecanizada de superfície, sem controle do proctor normal</v>
      </c>
      <c r="D317" s="226" t="str">
        <f>IF(PLANILHA!F317=0,"",PLANILHA!F317)</f>
        <v>m²</v>
      </c>
      <c r="E317" s="227">
        <f>IF(PLANILHA!G317=0,"",PLANILHA!G317)</f>
        <v>4.5</v>
      </c>
      <c r="F317" s="202" t="s">
        <v>1357</v>
      </c>
      <c r="G317" s="174" t="str">
        <f t="shared" si="9"/>
        <v>I</v>
      </c>
    </row>
    <row r="318" spans="1:7" ht="38.25" x14ac:dyDescent="0.2">
      <c r="A318" s="172" t="str">
        <f t="shared" si="8"/>
        <v>F</v>
      </c>
      <c r="B318" s="225" t="str">
        <f>IF(PLANILHA!B318=0,"",PLANILHA!B318)</f>
        <v xml:space="preserve"> 7.15.2 </v>
      </c>
      <c r="C318" s="225" t="str">
        <f>IF(PLANILHA!E318=0,"",PLANILHA!E318)</f>
        <v>Lastro de pedra britada</v>
      </c>
      <c r="D318" s="226" t="str">
        <f>IF(PLANILHA!F318=0,"",PLANILHA!F318)</f>
        <v>m³</v>
      </c>
      <c r="E318" s="227">
        <f>IF(PLANILHA!G318=0,"",PLANILHA!G318)</f>
        <v>0.23</v>
      </c>
      <c r="F318" s="202" t="s">
        <v>1358</v>
      </c>
      <c r="G318" s="174" t="str">
        <f t="shared" si="9"/>
        <v>I</v>
      </c>
    </row>
    <row r="319" spans="1:7" ht="38.25" x14ac:dyDescent="0.2">
      <c r="A319" s="172" t="str">
        <f t="shared" si="8"/>
        <v>F</v>
      </c>
      <c r="B319" s="225" t="str">
        <f>IF(PLANILHA!B319=0,"",PLANILHA!B319)</f>
        <v xml:space="preserve"> 7.15.3 </v>
      </c>
      <c r="C319" s="225" t="str">
        <f>IF(PLANILHA!E319=0,"",PLANILHA!E319)</f>
        <v>Concreto usinado, fck = 25 MPa</v>
      </c>
      <c r="D319" s="226" t="str">
        <f>IF(PLANILHA!F319=0,"",PLANILHA!F319)</f>
        <v>m³</v>
      </c>
      <c r="E319" s="227">
        <f>IF(PLANILHA!G319=0,"",PLANILHA!G319)</f>
        <v>0.7</v>
      </c>
      <c r="F319" s="202" t="s">
        <v>1359</v>
      </c>
      <c r="G319" s="174" t="str">
        <f t="shared" si="9"/>
        <v>I</v>
      </c>
    </row>
    <row r="320" spans="1:7" ht="38.25" x14ac:dyDescent="0.2">
      <c r="A320" s="172" t="str">
        <f t="shared" si="8"/>
        <v>F</v>
      </c>
      <c r="B320" s="225" t="str">
        <f>IF(PLANILHA!B320=0,"",PLANILHA!B320)</f>
        <v xml:space="preserve"> 7.15.4 </v>
      </c>
      <c r="C320" s="225" t="str">
        <f>IF(PLANILHA!E320=0,"",PLANILHA!E320)</f>
        <v>Lançamento, espalhamento e adensamento de concreto ou massa em lastro e/ou enchimento</v>
      </c>
      <c r="D320" s="226" t="str">
        <f>IF(PLANILHA!F320=0,"",PLANILHA!F320)</f>
        <v>m³</v>
      </c>
      <c r="E320" s="227">
        <f>IF(PLANILHA!G320=0,"",PLANILHA!G320)</f>
        <v>0.7</v>
      </c>
      <c r="F320" s="202" t="s">
        <v>1359</v>
      </c>
      <c r="G320" s="174" t="str">
        <f t="shared" si="9"/>
        <v>I</v>
      </c>
    </row>
    <row r="321" spans="1:7" ht="63.75" x14ac:dyDescent="0.2">
      <c r="A321" s="172" t="str">
        <f t="shared" si="8"/>
        <v>F</v>
      </c>
      <c r="B321" s="225" t="str">
        <f>IF(PLANILHA!B321=0,"",PLANILHA!B321)</f>
        <v xml:space="preserve"> 7.15.5 </v>
      </c>
      <c r="C321" s="225" t="str">
        <f>IF(PLANILHA!E321=0,"",PLANILHA!E321)</f>
        <v>Armadura em barra de aço CA-50 (A ou B) fyk = 500 MPa</v>
      </c>
      <c r="D321" s="226" t="str">
        <f>IF(PLANILHA!F321=0,"",PLANILHA!F321)</f>
        <v>KG</v>
      </c>
      <c r="E321" s="227">
        <f>IF(PLANILHA!G321=0,"",PLANILHA!G321)</f>
        <v>76.010000000000005</v>
      </c>
      <c r="F321" s="202" t="s">
        <v>1360</v>
      </c>
      <c r="G321" s="174" t="str">
        <f t="shared" si="9"/>
        <v>I</v>
      </c>
    </row>
    <row r="322" spans="1:7" ht="38.25" x14ac:dyDescent="0.2">
      <c r="A322" s="172" t="str">
        <f t="shared" si="8"/>
        <v>F</v>
      </c>
      <c r="B322" s="225" t="str">
        <f>IF(PLANILHA!B322=0,"",PLANILHA!B322)</f>
        <v xml:space="preserve"> 7.15.6 </v>
      </c>
      <c r="C322" s="225" t="str">
        <f>IF(PLANILHA!E322=0,"",PLANILHA!E322)</f>
        <v>BANCO DE MADEIRA</v>
      </c>
      <c r="D322" s="226" t="str">
        <f>IF(PLANILHA!F322=0,"",PLANILHA!F322)</f>
        <v>M²</v>
      </c>
      <c r="E322" s="227">
        <f>IF(PLANILHA!G322=0,"",PLANILHA!G322)</f>
        <v>8.25</v>
      </c>
      <c r="F322" s="202" t="s">
        <v>1361</v>
      </c>
      <c r="G322" s="174" t="str">
        <f t="shared" si="9"/>
        <v>I</v>
      </c>
    </row>
    <row r="323" spans="1:7" x14ac:dyDescent="0.2">
      <c r="A323" s="172" t="str">
        <f t="shared" si="8"/>
        <v>F</v>
      </c>
      <c r="B323" s="225" t="str">
        <f>IF(PLANILHA!B323=0,"",PLANILHA!B323)</f>
        <v xml:space="preserve"> 7.16 </v>
      </c>
      <c r="C323" s="225" t="str">
        <f>IF(PLANILHA!E323=0,"",PLANILHA!E323)</f>
        <v>ÁREA EXTERNA</v>
      </c>
      <c r="D323" s="226" t="str">
        <f>IF(PLANILHA!F323=0,"",PLANILHA!F323)</f>
        <v/>
      </c>
      <c r="E323" s="227" t="str">
        <f>IF(PLANILHA!G323=0,"",PLANILHA!G323)</f>
        <v/>
      </c>
      <c r="F323" s="202"/>
      <c r="G323" s="174" t="str">
        <f t="shared" si="9"/>
        <v>T</v>
      </c>
    </row>
    <row r="324" spans="1:7" x14ac:dyDescent="0.2">
      <c r="A324" s="172" t="str">
        <f t="shared" si="8"/>
        <v>F</v>
      </c>
      <c r="B324" s="225" t="str">
        <f>IF(PLANILHA!B324=0,"",PLANILHA!B324)</f>
        <v xml:space="preserve"> 7.16.1 </v>
      </c>
      <c r="C324" s="225" t="str">
        <f>IF(PLANILHA!E324=0,"",PLANILHA!E324)</f>
        <v>RAMPA</v>
      </c>
      <c r="D324" s="226" t="str">
        <f>IF(PLANILHA!F324=0,"",PLANILHA!F324)</f>
        <v/>
      </c>
      <c r="E324" s="227" t="str">
        <f>IF(PLANILHA!G324=0,"",PLANILHA!G324)</f>
        <v/>
      </c>
      <c r="F324" s="202"/>
      <c r="G324" s="174" t="str">
        <f t="shared" si="9"/>
        <v>T</v>
      </c>
    </row>
    <row r="325" spans="1:7" ht="38.25" x14ac:dyDescent="0.2">
      <c r="A325" s="172" t="str">
        <f t="shared" si="8"/>
        <v>F</v>
      </c>
      <c r="B325" s="225" t="str">
        <f>IF(PLANILHA!B325=0,"",PLANILHA!B325)</f>
        <v xml:space="preserve"> 7.16.1.1 </v>
      </c>
      <c r="C325" s="225" t="str">
        <f>IF(PLANILHA!E325=0,"",PLANILHA!E325)</f>
        <v>Abertura de caixa até 25 cm, inclui escavação, compactação, transporte e preparo do sub-leito</v>
      </c>
      <c r="D325" s="226" t="str">
        <f>IF(PLANILHA!F325=0,"",PLANILHA!F325)</f>
        <v>m²</v>
      </c>
      <c r="E325" s="227">
        <f>IF(PLANILHA!G325=0,"",PLANILHA!G325)</f>
        <v>15.12</v>
      </c>
      <c r="F325" s="202" t="s">
        <v>1362</v>
      </c>
      <c r="G325" s="174" t="str">
        <f t="shared" si="9"/>
        <v>I</v>
      </c>
    </row>
    <row r="326" spans="1:7" ht="38.25" x14ac:dyDescent="0.2">
      <c r="A326" s="172" t="str">
        <f t="shared" si="8"/>
        <v>F</v>
      </c>
      <c r="B326" s="225" t="str">
        <f>IF(PLANILHA!B326=0,"",PLANILHA!B326)</f>
        <v xml:space="preserve"> 7.16.1.2 </v>
      </c>
      <c r="C326" s="225" t="str">
        <f>IF(PLANILHA!E326=0,"",PLANILHA!E326)</f>
        <v>Lastro de pedra britada</v>
      </c>
      <c r="D326" s="226" t="str">
        <f>IF(PLANILHA!F326=0,"",PLANILHA!F326)</f>
        <v>m³</v>
      </c>
      <c r="E326" s="227">
        <f>IF(PLANILHA!G326=0,"",PLANILHA!G326)</f>
        <v>0.76</v>
      </c>
      <c r="F326" s="202" t="s">
        <v>1363</v>
      </c>
      <c r="G326" s="174" t="str">
        <f t="shared" si="9"/>
        <v>I</v>
      </c>
    </row>
    <row r="327" spans="1:7" ht="38.25" x14ac:dyDescent="0.2">
      <c r="A327" s="172" t="str">
        <f t="shared" si="8"/>
        <v>F</v>
      </c>
      <c r="B327" s="225" t="str">
        <f>IF(PLANILHA!B327=0,"",PLANILHA!B327)</f>
        <v xml:space="preserve"> 7.16.1.3 </v>
      </c>
      <c r="C327" s="225" t="str">
        <f>IF(PLANILHA!E327=0,"",PLANILHA!E327)</f>
        <v>Lona plástica</v>
      </c>
      <c r="D327" s="226" t="str">
        <f>IF(PLANILHA!F327=0,"",PLANILHA!F327)</f>
        <v>m²</v>
      </c>
      <c r="E327" s="227">
        <f>IF(PLANILHA!G327=0,"",PLANILHA!G327)</f>
        <v>15.12</v>
      </c>
      <c r="F327" s="202" t="s">
        <v>1364</v>
      </c>
      <c r="G327" s="174" t="str">
        <f t="shared" si="9"/>
        <v>I</v>
      </c>
    </row>
    <row r="328" spans="1:7" ht="51" x14ac:dyDescent="0.2">
      <c r="A328" s="172" t="str">
        <f t="shared" si="8"/>
        <v>F</v>
      </c>
      <c r="B328" s="225" t="str">
        <f>IF(PLANILHA!B328=0,"",PLANILHA!B328)</f>
        <v xml:space="preserve"> 7.16.1.4 </v>
      </c>
      <c r="C328" s="225" t="str">
        <f>IF(PLANILHA!E328=0,"",PLANILHA!E328)</f>
        <v>Armadura em tela soldada de aço</v>
      </c>
      <c r="D328" s="226" t="str">
        <f>IF(PLANILHA!F328=0,"",PLANILHA!F328)</f>
        <v>KG</v>
      </c>
      <c r="E328" s="227">
        <f>IF(PLANILHA!G328=0,"",PLANILHA!G328)</f>
        <v>47.02</v>
      </c>
      <c r="F328" s="202" t="s">
        <v>1365</v>
      </c>
      <c r="G328" s="174" t="str">
        <f t="shared" si="9"/>
        <v>I</v>
      </c>
    </row>
    <row r="329" spans="1:7" ht="38.25" x14ac:dyDescent="0.2">
      <c r="A329" s="172" t="str">
        <f t="shared" si="8"/>
        <v>F</v>
      </c>
      <c r="B329" s="225" t="str">
        <f>IF(PLANILHA!B329=0,"",PLANILHA!B329)</f>
        <v xml:space="preserve"> 7.16.1.5 </v>
      </c>
      <c r="C329" s="225" t="str">
        <f>IF(PLANILHA!E329=0,"",PLANILHA!E329)</f>
        <v>Concreto usinado, fck = 25 MPa</v>
      </c>
      <c r="D329" s="226" t="str">
        <f>IF(PLANILHA!F329=0,"",PLANILHA!F329)</f>
        <v>m³</v>
      </c>
      <c r="E329" s="227">
        <f>IF(PLANILHA!G329=0,"",PLANILHA!G329)</f>
        <v>3.02</v>
      </c>
      <c r="F329" s="202" t="s">
        <v>1366</v>
      </c>
      <c r="G329" s="174" t="str">
        <f t="shared" si="9"/>
        <v>I</v>
      </c>
    </row>
    <row r="330" spans="1:7" ht="38.25" x14ac:dyDescent="0.2">
      <c r="A330" s="172" t="str">
        <f t="shared" si="8"/>
        <v>F</v>
      </c>
      <c r="B330" s="225" t="str">
        <f>IF(PLANILHA!B330=0,"",PLANILHA!B330)</f>
        <v xml:space="preserve"> 7.16.1.6 </v>
      </c>
      <c r="C330" s="225" t="str">
        <f>IF(PLANILHA!E330=0,"",PLANILHA!E330)</f>
        <v>Lançamento, espalhamento e adensamento de concreto ou massa em lastro e/ou enchimento</v>
      </c>
      <c r="D330" s="226" t="str">
        <f>IF(PLANILHA!F330=0,"",PLANILHA!F330)</f>
        <v>m³</v>
      </c>
      <c r="E330" s="227">
        <f>IF(PLANILHA!G330=0,"",PLANILHA!G330)</f>
        <v>3.02</v>
      </c>
      <c r="F330" s="202" t="s">
        <v>1367</v>
      </c>
      <c r="G330" s="174" t="str">
        <f t="shared" si="9"/>
        <v>I</v>
      </c>
    </row>
    <row r="331" spans="1:7" ht="38.25" x14ac:dyDescent="0.2">
      <c r="A331" s="172" t="str">
        <f t="shared" si="8"/>
        <v>F</v>
      </c>
      <c r="B331" s="225" t="str">
        <f>IF(PLANILHA!B331=0,"",PLANILHA!B331)</f>
        <v xml:space="preserve"> 7.16.1.7 </v>
      </c>
      <c r="C331" s="225" t="str">
        <f>IF(PLANILHA!E331=0,"",PLANILHA!E331)</f>
        <v>Regularização de piso com nata de cimento e bianco</v>
      </c>
      <c r="D331" s="226" t="str">
        <f>IF(PLANILHA!F331=0,"",PLANILHA!F331)</f>
        <v>m²</v>
      </c>
      <c r="E331" s="227">
        <f>IF(PLANILHA!G331=0,"",PLANILHA!G331)</f>
        <v>15.12</v>
      </c>
      <c r="F331" s="202" t="s">
        <v>1368</v>
      </c>
      <c r="G331" s="174" t="str">
        <f t="shared" si="9"/>
        <v>I</v>
      </c>
    </row>
    <row r="332" spans="1:7" x14ac:dyDescent="0.2">
      <c r="A332" s="172" t="str">
        <f t="shared" si="8"/>
        <v>F</v>
      </c>
      <c r="B332" s="225" t="str">
        <f>IF(PLANILHA!B332=0,"",PLANILHA!B332)</f>
        <v xml:space="preserve"> 7.16.2 </v>
      </c>
      <c r="C332" s="225" t="str">
        <f>IF(PLANILHA!E332=0,"",PLANILHA!E332)</f>
        <v>FLOREIRA</v>
      </c>
      <c r="D332" s="226" t="str">
        <f>IF(PLANILHA!F332=0,"",PLANILHA!F332)</f>
        <v/>
      </c>
      <c r="E332" s="227" t="str">
        <f>IF(PLANILHA!G332=0,"",PLANILHA!G332)</f>
        <v/>
      </c>
      <c r="F332" s="202"/>
      <c r="G332" s="174" t="str">
        <f t="shared" si="9"/>
        <v>T</v>
      </c>
    </row>
    <row r="333" spans="1:7" ht="38.25" x14ac:dyDescent="0.2">
      <c r="A333" s="172" t="str">
        <f t="shared" si="8"/>
        <v>F</v>
      </c>
      <c r="B333" s="225" t="str">
        <f>IF(PLANILHA!B333=0,"",PLANILHA!B333)</f>
        <v xml:space="preserve"> 7.16.2.1 </v>
      </c>
      <c r="C333" s="225" t="str">
        <f>IF(PLANILHA!E333=0,"",PLANILHA!E333)</f>
        <v>Regularização e compactação mecanizada de superfície, sem controle do proctor normal</v>
      </c>
      <c r="D333" s="226" t="str">
        <f>IF(PLANILHA!F333=0,"",PLANILHA!F333)</f>
        <v>m²</v>
      </c>
      <c r="E333" s="227">
        <f>IF(PLANILHA!G333=0,"",PLANILHA!G333)</f>
        <v>33.1</v>
      </c>
      <c r="F333" s="202" t="s">
        <v>1369</v>
      </c>
      <c r="G333" s="174" t="str">
        <f t="shared" si="9"/>
        <v>I</v>
      </c>
    </row>
    <row r="334" spans="1:7" ht="38.25" x14ac:dyDescent="0.2">
      <c r="A334" s="172" t="str">
        <f t="shared" ref="A334:A397" si="10">IF(B334&lt;&gt;"","F","")</f>
        <v>F</v>
      </c>
      <c r="B334" s="225" t="str">
        <f>IF(PLANILHA!B334=0,"",PLANILHA!B334)</f>
        <v xml:space="preserve"> 7.16.2.2 </v>
      </c>
      <c r="C334" s="225" t="str">
        <f>IF(PLANILHA!E334=0,"",PLANILHA!E334)</f>
        <v>Lastro de concreto impermeabilizado</v>
      </c>
      <c r="D334" s="226" t="str">
        <f>IF(PLANILHA!F334=0,"",PLANILHA!F334)</f>
        <v>m³</v>
      </c>
      <c r="E334" s="227">
        <f>IF(PLANILHA!G334=0,"",PLANILHA!G334)</f>
        <v>1.66</v>
      </c>
      <c r="F334" s="202" t="s">
        <v>1370</v>
      </c>
      <c r="G334" s="174" t="str">
        <f t="shared" ref="G334:G397" si="11">IF(E334="","T","I")</f>
        <v>I</v>
      </c>
    </row>
    <row r="335" spans="1:7" ht="38.25" x14ac:dyDescent="0.2">
      <c r="A335" s="172" t="str">
        <f t="shared" si="10"/>
        <v>F</v>
      </c>
      <c r="B335" s="225" t="str">
        <f>IF(PLANILHA!B335=0,"",PLANILHA!B335)</f>
        <v xml:space="preserve"> 7.16.2.3 </v>
      </c>
      <c r="C335" s="225" t="str">
        <f>IF(PLANILHA!E335=0,"",PLANILHA!E335)</f>
        <v>Piso com requadro em concreto simples com controle de fck= 25 MPa</v>
      </c>
      <c r="D335" s="226" t="str">
        <f>IF(PLANILHA!F335=0,"",PLANILHA!F335)</f>
        <v>m³</v>
      </c>
      <c r="E335" s="227">
        <f>IF(PLANILHA!G335=0,"",PLANILHA!G335)</f>
        <v>2.3199999999999998</v>
      </c>
      <c r="F335" s="202" t="s">
        <v>1371</v>
      </c>
      <c r="G335" s="174" t="str">
        <f t="shared" si="11"/>
        <v>I</v>
      </c>
    </row>
    <row r="336" spans="1:7" ht="38.25" x14ac:dyDescent="0.2">
      <c r="A336" s="172" t="str">
        <f t="shared" si="10"/>
        <v>F</v>
      </c>
      <c r="B336" s="225" t="str">
        <f>IF(PLANILHA!B336=0,"",PLANILHA!B336)</f>
        <v xml:space="preserve"> 7.16.2.4 </v>
      </c>
      <c r="C336" s="225" t="str">
        <f>IF(PLANILHA!E336=0,"",PLANILHA!E336)</f>
        <v>Alvenaria de bloco de concreto estrutural 14 x 19 x 39 cm - classe B</v>
      </c>
      <c r="D336" s="226" t="str">
        <f>IF(PLANILHA!F336=0,"",PLANILHA!F336)</f>
        <v>m²</v>
      </c>
      <c r="E336" s="227">
        <f>IF(PLANILHA!G336=0,"",PLANILHA!G336)</f>
        <v>58.38</v>
      </c>
      <c r="F336" s="202" t="s">
        <v>1372</v>
      </c>
      <c r="G336" s="174" t="str">
        <f t="shared" si="11"/>
        <v>I</v>
      </c>
    </row>
    <row r="337" spans="1:7" ht="89.25" x14ac:dyDescent="0.2">
      <c r="A337" s="172" t="str">
        <f t="shared" si="10"/>
        <v>F</v>
      </c>
      <c r="B337" s="225" t="str">
        <f>IF(PLANILHA!B337=0,"",PLANILHA!B337)</f>
        <v xml:space="preserve"> 7.16.2.5 </v>
      </c>
      <c r="C337" s="225" t="str">
        <f>IF(PLANILHA!E337=0,"",PLANILHA!E337)</f>
        <v>Argamassa graute</v>
      </c>
      <c r="D337" s="226" t="str">
        <f>IF(PLANILHA!F337=0,"",PLANILHA!F337)</f>
        <v>m³</v>
      </c>
      <c r="E337" s="227">
        <f>IF(PLANILHA!G337=0,"",PLANILHA!G337)</f>
        <v>3.76</v>
      </c>
      <c r="F337" s="202" t="s">
        <v>1373</v>
      </c>
      <c r="G337" s="174" t="str">
        <f t="shared" si="11"/>
        <v>I</v>
      </c>
    </row>
    <row r="338" spans="1:7" ht="76.5" x14ac:dyDescent="0.2">
      <c r="A338" s="172" t="str">
        <f t="shared" si="10"/>
        <v>F</v>
      </c>
      <c r="B338" s="225" t="str">
        <f>IF(PLANILHA!B338=0,"",PLANILHA!B338)</f>
        <v xml:space="preserve"> 7.16.2.6 </v>
      </c>
      <c r="C338" s="225" t="str">
        <f>IF(PLANILHA!E338=0,"",PLANILHA!E338)</f>
        <v>Armadura em barra de aço CA-50 (A ou B) fyk = 500 MPa</v>
      </c>
      <c r="D338" s="226" t="str">
        <f>IF(PLANILHA!F338=0,"",PLANILHA!F338)</f>
        <v>KG</v>
      </c>
      <c r="E338" s="227">
        <f>IF(PLANILHA!G338=0,"",PLANILHA!G338)</f>
        <v>230.16</v>
      </c>
      <c r="F338" s="202" t="s">
        <v>1374</v>
      </c>
      <c r="G338" s="174" t="str">
        <f t="shared" si="11"/>
        <v>I</v>
      </c>
    </row>
    <row r="339" spans="1:7" ht="38.25" x14ac:dyDescent="0.2">
      <c r="A339" s="172" t="str">
        <f t="shared" si="10"/>
        <v>F</v>
      </c>
      <c r="B339" s="225" t="str">
        <f>IF(PLANILHA!B339=0,"",PLANILHA!B339)</f>
        <v xml:space="preserve"> 7.16.2.7 </v>
      </c>
      <c r="C339" s="225" t="str">
        <f>IF(PLANILHA!E339=0,"",PLANILHA!E339)</f>
        <v>Impermeabilização em argamassa polimérica para umidade e água de percolação</v>
      </c>
      <c r="D339" s="226" t="str">
        <f>IF(PLANILHA!F339=0,"",PLANILHA!F339)</f>
        <v>m²</v>
      </c>
      <c r="E339" s="227">
        <f>IF(PLANILHA!G339=0,"",PLANILHA!G339)</f>
        <v>80.290000000000006</v>
      </c>
      <c r="F339" s="202" t="s">
        <v>1375</v>
      </c>
      <c r="G339" s="174" t="str">
        <f t="shared" si="11"/>
        <v>I</v>
      </c>
    </row>
    <row r="340" spans="1:7" ht="38.25" x14ac:dyDescent="0.2">
      <c r="A340" s="172" t="str">
        <f t="shared" si="10"/>
        <v>F</v>
      </c>
      <c r="B340" s="225" t="str">
        <f>IF(PLANILHA!B340=0,"",PLANILHA!B340)</f>
        <v xml:space="preserve"> 7.16.2.8 </v>
      </c>
      <c r="C340" s="225" t="str">
        <f>IF(PLANILHA!E340=0,"",PLANILHA!E340)</f>
        <v>Chapisco</v>
      </c>
      <c r="D340" s="226" t="str">
        <f>IF(PLANILHA!F340=0,"",PLANILHA!F340)</f>
        <v>m²</v>
      </c>
      <c r="E340" s="227">
        <f>IF(PLANILHA!G340=0,"",PLANILHA!G340)</f>
        <v>77.84</v>
      </c>
      <c r="F340" s="202" t="s">
        <v>1376</v>
      </c>
      <c r="G340" s="174" t="str">
        <f t="shared" si="11"/>
        <v>I</v>
      </c>
    </row>
    <row r="341" spans="1:7" ht="38.25" x14ac:dyDescent="0.2">
      <c r="A341" s="172" t="str">
        <f t="shared" si="10"/>
        <v>F</v>
      </c>
      <c r="B341" s="225" t="str">
        <f>IF(PLANILHA!B341=0,"",PLANILHA!B341)</f>
        <v xml:space="preserve"> 7.16.2.9 </v>
      </c>
      <c r="C341" s="225" t="str">
        <f>IF(PLANILHA!E341=0,"",PLANILHA!E341)</f>
        <v>Emboço desempenado com espuma de poliéster</v>
      </c>
      <c r="D341" s="226" t="str">
        <f>IF(PLANILHA!F341=0,"",PLANILHA!F341)</f>
        <v>m²</v>
      </c>
      <c r="E341" s="227">
        <f>IF(PLANILHA!G341=0,"",PLANILHA!G341)</f>
        <v>77.84</v>
      </c>
      <c r="F341" s="202" t="s">
        <v>1377</v>
      </c>
      <c r="G341" s="174" t="str">
        <f t="shared" si="11"/>
        <v>I</v>
      </c>
    </row>
    <row r="342" spans="1:7" ht="38.25" x14ac:dyDescent="0.2">
      <c r="A342" s="172" t="str">
        <f t="shared" si="10"/>
        <v>F</v>
      </c>
      <c r="B342" s="225" t="str">
        <f>IF(PLANILHA!B342=0,"",PLANILHA!B342)</f>
        <v xml:space="preserve"> 7.16.2.10 </v>
      </c>
      <c r="C342" s="225" t="str">
        <f>IF(PLANILHA!E342=0,"",PLANILHA!E342)</f>
        <v>Tinta acrílica antimofo em massa, inclusive preparo</v>
      </c>
      <c r="D342" s="226" t="str">
        <f>IF(PLANILHA!F342=0,"",PLANILHA!F342)</f>
        <v>m²</v>
      </c>
      <c r="E342" s="227">
        <f>IF(PLANILHA!G342=0,"",PLANILHA!G342)</f>
        <v>77.84</v>
      </c>
      <c r="F342" s="202" t="s">
        <v>1378</v>
      </c>
      <c r="G342" s="174" t="str">
        <f t="shared" si="11"/>
        <v>I</v>
      </c>
    </row>
    <row r="343" spans="1:7" ht="38.25" x14ac:dyDescent="0.2">
      <c r="A343" s="172" t="str">
        <f t="shared" si="10"/>
        <v>F</v>
      </c>
      <c r="B343" s="225" t="str">
        <f>IF(PLANILHA!B343=0,"",PLANILHA!B343)</f>
        <v xml:space="preserve"> 7.16.2.11 </v>
      </c>
      <c r="C343" s="225" t="str">
        <f>IF(PLANILHA!E343=0,"",PLANILHA!E343)</f>
        <v>Reaterro manual apiloado sem controle de compactação</v>
      </c>
      <c r="D343" s="226" t="str">
        <f>IF(PLANILHA!F343=0,"",PLANILHA!F343)</f>
        <v>m³</v>
      </c>
      <c r="E343" s="227">
        <f>IF(PLANILHA!G343=0,"",PLANILHA!G343)</f>
        <v>10.71</v>
      </c>
      <c r="F343" s="202" t="s">
        <v>1379</v>
      </c>
      <c r="G343" s="174" t="str">
        <f t="shared" si="11"/>
        <v>I</v>
      </c>
    </row>
    <row r="344" spans="1:7" ht="38.25" x14ac:dyDescent="0.2">
      <c r="A344" s="172" t="str">
        <f t="shared" si="10"/>
        <v>F</v>
      </c>
      <c r="B344" s="225" t="str">
        <f>IF(PLANILHA!B344=0,"",PLANILHA!B344)</f>
        <v xml:space="preserve"> 7.16.2.12 </v>
      </c>
      <c r="C344" s="225" t="str">
        <f>IF(PLANILHA!E344=0,"",PLANILHA!E344)</f>
        <v>Plantio de grama esmeralda em placas (jardins e canteiros)</v>
      </c>
      <c r="D344" s="226" t="str">
        <f>IF(PLANILHA!F344=0,"",PLANILHA!F344)</f>
        <v>m²</v>
      </c>
      <c r="E344" s="227">
        <f>IF(PLANILHA!G344=0,"",PLANILHA!G344)</f>
        <v>20.56</v>
      </c>
      <c r="F344" s="202" t="s">
        <v>1380</v>
      </c>
      <c r="G344" s="174" t="str">
        <f t="shared" si="11"/>
        <v>I</v>
      </c>
    </row>
    <row r="345" spans="1:7" ht="38.25" x14ac:dyDescent="0.2">
      <c r="A345" s="172" t="str">
        <f t="shared" si="10"/>
        <v>F</v>
      </c>
      <c r="B345" s="225" t="str">
        <f>IF(PLANILHA!B345=0,"",PLANILHA!B345)</f>
        <v xml:space="preserve"> 7.16.2.13 </v>
      </c>
      <c r="C345" s="225" t="str">
        <f>IF(PLANILHA!E345=0,"",PLANILHA!E345)</f>
        <v>Arbusto Azaléa - h= 0,60 a 0,80 m</v>
      </c>
      <c r="D345" s="226" t="str">
        <f>IF(PLANILHA!F345=0,"",PLANILHA!F345)</f>
        <v>UN</v>
      </c>
      <c r="E345" s="227">
        <f>IF(PLANILHA!G345=0,"",PLANILHA!G345)</f>
        <v>51</v>
      </c>
      <c r="F345" s="202" t="s">
        <v>1381</v>
      </c>
      <c r="G345" s="174" t="str">
        <f t="shared" si="11"/>
        <v>I</v>
      </c>
    </row>
    <row r="346" spans="1:7" x14ac:dyDescent="0.2">
      <c r="A346" s="172" t="str">
        <f t="shared" si="10"/>
        <v>F</v>
      </c>
      <c r="B346" s="225" t="str">
        <f>IF(PLANILHA!B346=0,"",PLANILHA!B346)</f>
        <v xml:space="preserve"> 7.17 </v>
      </c>
      <c r="C346" s="225" t="str">
        <f>IF(PLANILHA!E346=0,"",PLANILHA!E346)</f>
        <v>INSTALAÇÕES HIDROSSANITÁRIAS</v>
      </c>
      <c r="D346" s="226" t="str">
        <f>IF(PLANILHA!F346=0,"",PLANILHA!F346)</f>
        <v/>
      </c>
      <c r="E346" s="227" t="str">
        <f>IF(PLANILHA!G346=0,"",PLANILHA!G346)</f>
        <v/>
      </c>
      <c r="F346" s="202"/>
      <c r="G346" s="174" t="str">
        <f t="shared" si="11"/>
        <v>T</v>
      </c>
    </row>
    <row r="347" spans="1:7" x14ac:dyDescent="0.2">
      <c r="A347" s="172" t="str">
        <f t="shared" si="10"/>
        <v>F</v>
      </c>
      <c r="B347" s="225" t="str">
        <f>IF(PLANILHA!B347=0,"",PLANILHA!B347)</f>
        <v xml:space="preserve"> 7.17.1 </v>
      </c>
      <c r="C347" s="225" t="str">
        <f>IF(PLANILHA!E347=0,"",PLANILHA!E347)</f>
        <v>ÁGUA FRIA</v>
      </c>
      <c r="D347" s="226" t="str">
        <f>IF(PLANILHA!F347=0,"",PLANILHA!F347)</f>
        <v/>
      </c>
      <c r="E347" s="227" t="str">
        <f>IF(PLANILHA!G347=0,"",PLANILHA!G347)</f>
        <v/>
      </c>
      <c r="F347" s="202"/>
      <c r="G347" s="174" t="str">
        <f t="shared" si="11"/>
        <v>T</v>
      </c>
    </row>
    <row r="348" spans="1:7" ht="51" x14ac:dyDescent="0.2">
      <c r="A348" s="172" t="str">
        <f t="shared" si="10"/>
        <v>F</v>
      </c>
      <c r="B348" s="225" t="str">
        <f>IF(PLANILHA!B348=0,"",PLANILHA!B348)</f>
        <v xml:space="preserve"> 7.17.1.1 </v>
      </c>
      <c r="C348" s="225" t="str">
        <f>IF(PLANILHA!E348=0,"",PLANILHA!E348)</f>
        <v>Tubo de PVC rígido soldável marrom, DN= 20 mm, (1/2´), inclusive conexões</v>
      </c>
      <c r="D348" s="226" t="str">
        <f>IF(PLANILHA!F348=0,"",PLANILHA!F348)</f>
        <v>M</v>
      </c>
      <c r="E348" s="227">
        <f>IF(PLANILHA!G348=0,"",PLANILHA!G348)</f>
        <v>11.5</v>
      </c>
      <c r="F348" s="202" t="s">
        <v>1382</v>
      </c>
      <c r="G348" s="174" t="str">
        <f t="shared" si="11"/>
        <v>I</v>
      </c>
    </row>
    <row r="349" spans="1:7" ht="38.25" x14ac:dyDescent="0.2">
      <c r="A349" s="172" t="str">
        <f t="shared" si="10"/>
        <v>F</v>
      </c>
      <c r="B349" s="225" t="str">
        <f>IF(PLANILHA!B349=0,"",PLANILHA!B349)</f>
        <v xml:space="preserve"> 7.17.1.2 </v>
      </c>
      <c r="C349" s="225" t="str">
        <f>IF(PLANILHA!E349=0,"",PLANILHA!E349)</f>
        <v>Registro de gaveta em latão fundido cromado com canopla, DN= 1 1/2´ - linha especial</v>
      </c>
      <c r="D349" s="226" t="str">
        <f>IF(PLANILHA!F349=0,"",PLANILHA!F349)</f>
        <v>UN</v>
      </c>
      <c r="E349" s="227">
        <f>IF(PLANILHA!G349=0,"",PLANILHA!G349)</f>
        <v>3</v>
      </c>
      <c r="F349" s="202" t="s">
        <v>1383</v>
      </c>
      <c r="G349" s="174" t="str">
        <f t="shared" si="11"/>
        <v>I</v>
      </c>
    </row>
    <row r="350" spans="1:7" ht="38.25" x14ac:dyDescent="0.2">
      <c r="A350" s="172" t="str">
        <f t="shared" si="10"/>
        <v>F</v>
      </c>
      <c r="B350" s="225" t="str">
        <f>IF(PLANILHA!B350=0,"",PLANILHA!B350)</f>
        <v xml:space="preserve"> 7.17.1.3 </v>
      </c>
      <c r="C350" s="225" t="str">
        <f>IF(PLANILHA!E350=0,"",PLANILHA!E350)</f>
        <v>Reservatório em polietileno com tampa de rosca - capacidade de 1.000 litros</v>
      </c>
      <c r="D350" s="226" t="str">
        <f>IF(PLANILHA!F350=0,"",PLANILHA!F350)</f>
        <v>UN</v>
      </c>
      <c r="E350" s="227">
        <f>IF(PLANILHA!G350=0,"",PLANILHA!G350)</f>
        <v>1</v>
      </c>
      <c r="F350" s="202" t="s">
        <v>1384</v>
      </c>
      <c r="G350" s="174" t="str">
        <f t="shared" si="11"/>
        <v>I</v>
      </c>
    </row>
    <row r="351" spans="1:7" ht="38.25" x14ac:dyDescent="0.2">
      <c r="A351" s="172" t="str">
        <f t="shared" si="10"/>
        <v>F</v>
      </c>
      <c r="B351" s="225" t="str">
        <f>IF(PLANILHA!B351=0,"",PLANILHA!B351)</f>
        <v xml:space="preserve"> 7.17.1.4 </v>
      </c>
      <c r="C351" s="225" t="str">
        <f>IF(PLANILHA!E351=0,"",PLANILHA!E351)</f>
        <v>Válvula de esfera monobloco em latão, passagem plena, acionamento com alavanca, DN= 3/4´</v>
      </c>
      <c r="D351" s="226" t="str">
        <f>IF(PLANILHA!F351=0,"",PLANILHA!F351)</f>
        <v>UN</v>
      </c>
      <c r="E351" s="227">
        <f>IF(PLANILHA!G351=0,"",PLANILHA!G351)</f>
        <v>1</v>
      </c>
      <c r="F351" s="202" t="s">
        <v>1385</v>
      </c>
      <c r="G351" s="174" t="str">
        <f t="shared" si="11"/>
        <v>I</v>
      </c>
    </row>
    <row r="352" spans="1:7" ht="38.25" x14ac:dyDescent="0.2">
      <c r="A352" s="172" t="str">
        <f t="shared" si="10"/>
        <v>F</v>
      </c>
      <c r="B352" s="225" t="str">
        <f>IF(PLANILHA!B352=0,"",PLANILHA!B352)</f>
        <v xml:space="preserve"> 7.17.1.5 </v>
      </c>
      <c r="C352" s="225" t="str">
        <f>IF(PLANILHA!E352=0,"",PLANILHA!E352)</f>
        <v>Torneira de boia, DN= 3/4´</v>
      </c>
      <c r="D352" s="226" t="str">
        <f>IF(PLANILHA!F352=0,"",PLANILHA!F352)</f>
        <v>UN</v>
      </c>
      <c r="E352" s="227">
        <f>IF(PLANILHA!G352=0,"",PLANILHA!G352)</f>
        <v>1</v>
      </c>
      <c r="F352" s="202" t="s">
        <v>1386</v>
      </c>
      <c r="G352" s="174" t="str">
        <f t="shared" si="11"/>
        <v>I</v>
      </c>
    </row>
    <row r="353" spans="1:7" x14ac:dyDescent="0.2">
      <c r="A353" s="172" t="str">
        <f t="shared" si="10"/>
        <v>F</v>
      </c>
      <c r="B353" s="225" t="str">
        <f>IF(PLANILHA!B353=0,"",PLANILHA!B353)</f>
        <v xml:space="preserve"> 7.17.2 </v>
      </c>
      <c r="C353" s="225" t="str">
        <f>IF(PLANILHA!E353=0,"",PLANILHA!E353)</f>
        <v>ÁGUAS PLUVIAIS</v>
      </c>
      <c r="D353" s="226" t="str">
        <f>IF(PLANILHA!F353=0,"",PLANILHA!F353)</f>
        <v/>
      </c>
      <c r="E353" s="227" t="str">
        <f>IF(PLANILHA!G353=0,"",PLANILHA!G353)</f>
        <v/>
      </c>
      <c r="F353" s="202"/>
      <c r="G353" s="174" t="str">
        <f t="shared" si="11"/>
        <v>T</v>
      </c>
    </row>
    <row r="354" spans="1:7" ht="51" x14ac:dyDescent="0.2">
      <c r="A354" s="172" t="str">
        <f t="shared" si="10"/>
        <v>F</v>
      </c>
      <c r="B354" s="225" t="str">
        <f>IF(PLANILHA!B354=0,"",PLANILHA!B354)</f>
        <v xml:space="preserve"> 7.17.2.1 </v>
      </c>
      <c r="C354" s="225" t="str">
        <f>IF(PLANILHA!E354=0,"",PLANILHA!E354)</f>
        <v>CAIXA ENTERRADA HIDRÁULICA RETANGULAR EM ALVENARIA COM TIJOLOS CERÂMICOS MACIÇOS, DIMENSÕES INTERNAS: 0,4X0,4X0,4 M PARA REDE DE DRENAGEM. AF_12/2020</v>
      </c>
      <c r="D354" s="226" t="str">
        <f>IF(PLANILHA!F354=0,"",PLANILHA!F354)</f>
        <v>UN</v>
      </c>
      <c r="E354" s="227">
        <f>IF(PLANILHA!G354=0,"",PLANILHA!G354)</f>
        <v>2</v>
      </c>
      <c r="F354" s="202" t="s">
        <v>1272</v>
      </c>
      <c r="G354" s="174" t="str">
        <f t="shared" si="11"/>
        <v>I</v>
      </c>
    </row>
    <row r="355" spans="1:7" ht="25.5" x14ac:dyDescent="0.2">
      <c r="A355" s="172" t="str">
        <f t="shared" si="10"/>
        <v>F</v>
      </c>
      <c r="B355" s="225" t="str">
        <f>IF(PLANILHA!B355=0,"",PLANILHA!B355)</f>
        <v xml:space="preserve"> 7.17.2.2 </v>
      </c>
      <c r="C355" s="225" t="str">
        <f>IF(PLANILHA!E355=0,"",PLANILHA!E355)</f>
        <v>HC.01 - CANALETA DE CONCRETO DE A.P.P/TAMPA/GRELHA DE CONCRETO OU FERRO L=30CM</v>
      </c>
      <c r="D355" s="226" t="str">
        <f>IF(PLANILHA!F355=0,"",PLANILHA!F355)</f>
        <v>M</v>
      </c>
      <c r="E355" s="227">
        <f>IF(PLANILHA!G355=0,"",PLANILHA!G355)</f>
        <v>7.4</v>
      </c>
      <c r="F355" s="202" t="s">
        <v>1387</v>
      </c>
      <c r="G355" s="174" t="str">
        <f t="shared" si="11"/>
        <v>I</v>
      </c>
    </row>
    <row r="356" spans="1:7" ht="25.5" x14ac:dyDescent="0.2">
      <c r="A356" s="172" t="str">
        <f t="shared" si="10"/>
        <v>F</v>
      </c>
      <c r="B356" s="225" t="str">
        <f>IF(PLANILHA!B356=0,"",PLANILHA!B356)</f>
        <v xml:space="preserve"> 7.17.2.3 </v>
      </c>
      <c r="C356" s="225" t="str">
        <f>IF(PLANILHA!E356=0,"",PLANILHA!E356)</f>
        <v>Grelha em ferro fundido para caixas e canaletas</v>
      </c>
      <c r="D356" s="226" t="str">
        <f>IF(PLANILHA!F356=0,"",PLANILHA!F356)</f>
        <v>m²</v>
      </c>
      <c r="E356" s="227">
        <f>IF(PLANILHA!G356=0,"",PLANILHA!G356)</f>
        <v>2.2200000000000002</v>
      </c>
      <c r="F356" s="202" t="s">
        <v>1388</v>
      </c>
      <c r="G356" s="174" t="str">
        <f t="shared" si="11"/>
        <v>I</v>
      </c>
    </row>
    <row r="357" spans="1:7" ht="38.25" x14ac:dyDescent="0.2">
      <c r="A357" s="172" t="str">
        <f t="shared" si="10"/>
        <v>F</v>
      </c>
      <c r="B357" s="225" t="str">
        <f>IF(PLANILHA!B357=0,"",PLANILHA!B357)</f>
        <v xml:space="preserve"> 7.17.2.4 </v>
      </c>
      <c r="C357" s="225" t="str">
        <f>IF(PLANILHA!E357=0,"",PLANILHA!E357)</f>
        <v>Tubo de PVC rígido PxB com virola e anel de borracha, linha esgoto série reforçada ´R´, DN= 75 mm, inclusive conexões</v>
      </c>
      <c r="D357" s="226" t="str">
        <f>IF(PLANILHA!F357=0,"",PLANILHA!F357)</f>
        <v>M</v>
      </c>
      <c r="E357" s="227">
        <f>IF(PLANILHA!G357=0,"",PLANILHA!G357)</f>
        <v>25</v>
      </c>
      <c r="F357" s="202" t="s">
        <v>1389</v>
      </c>
      <c r="G357" s="174" t="str">
        <f t="shared" si="11"/>
        <v>I</v>
      </c>
    </row>
    <row r="358" spans="1:7" x14ac:dyDescent="0.2">
      <c r="A358" s="172" t="str">
        <f t="shared" si="10"/>
        <v>F</v>
      </c>
      <c r="B358" s="225" t="str">
        <f>IF(PLANILHA!B358=0,"",PLANILHA!B358)</f>
        <v xml:space="preserve"> 7.17.3 </v>
      </c>
      <c r="C358" s="225" t="str">
        <f>IF(PLANILHA!E358=0,"",PLANILHA!E358)</f>
        <v>ESGOTO</v>
      </c>
      <c r="D358" s="226" t="str">
        <f>IF(PLANILHA!F358=0,"",PLANILHA!F358)</f>
        <v/>
      </c>
      <c r="E358" s="227" t="str">
        <f>IF(PLANILHA!G358=0,"",PLANILHA!G358)</f>
        <v/>
      </c>
      <c r="F358" s="202"/>
      <c r="G358" s="174" t="str">
        <f t="shared" si="11"/>
        <v>T</v>
      </c>
    </row>
    <row r="359" spans="1:7" ht="51" x14ac:dyDescent="0.2">
      <c r="A359" s="172" t="str">
        <f t="shared" si="10"/>
        <v>F</v>
      </c>
      <c r="B359" s="225" t="str">
        <f>IF(PLANILHA!B359=0,"",PLANILHA!B359)</f>
        <v xml:space="preserve"> 7.17.3.1 </v>
      </c>
      <c r="C359" s="225" t="str">
        <f>IF(PLANILHA!E359=0,"",PLANILHA!E359)</f>
        <v>Tubo de PVC rígido PxB com virola e anel de borracha, linha esgoto série reforçada ´R´, DN= 50 mm, inclusive conexões</v>
      </c>
      <c r="D359" s="226" t="str">
        <f>IF(PLANILHA!F359=0,"",PLANILHA!F359)</f>
        <v>M</v>
      </c>
      <c r="E359" s="227">
        <f>IF(PLANILHA!G359=0,"",PLANILHA!G359)</f>
        <v>8.8000000000000007</v>
      </c>
      <c r="F359" s="202" t="s">
        <v>1390</v>
      </c>
      <c r="G359" s="174" t="str">
        <f t="shared" si="11"/>
        <v>I</v>
      </c>
    </row>
    <row r="360" spans="1:7" ht="51" x14ac:dyDescent="0.2">
      <c r="A360" s="172" t="str">
        <f t="shared" si="10"/>
        <v>F</v>
      </c>
      <c r="B360" s="225" t="str">
        <f>IF(PLANILHA!B360=0,"",PLANILHA!B360)</f>
        <v xml:space="preserve"> 7.17.3.2 </v>
      </c>
      <c r="C360" s="225" t="str">
        <f>IF(PLANILHA!E360=0,"",PLANILHA!E360)</f>
        <v>Tubo de PVC rígido branco PxB com virola e anel de borracha, linha esgoto série normal, DN= 100 mm, inclusive conexões</v>
      </c>
      <c r="D360" s="226" t="str">
        <f>IF(PLANILHA!F360=0,"",PLANILHA!F360)</f>
        <v>M</v>
      </c>
      <c r="E360" s="227">
        <f>IF(PLANILHA!G360=0,"",PLANILHA!G360)</f>
        <v>20.9</v>
      </c>
      <c r="F360" s="202" t="s">
        <v>1391</v>
      </c>
      <c r="G360" s="174" t="str">
        <f t="shared" si="11"/>
        <v>I</v>
      </c>
    </row>
    <row r="361" spans="1:7" ht="38.25" x14ac:dyDescent="0.2">
      <c r="A361" s="172" t="str">
        <f t="shared" si="10"/>
        <v>F</v>
      </c>
      <c r="B361" s="225" t="str">
        <f>IF(PLANILHA!B361=0,"",PLANILHA!B361)</f>
        <v xml:space="preserve"> 7.17.3.3 </v>
      </c>
      <c r="C361" s="225" t="str">
        <f>IF(PLANILHA!E361=0,"",PLANILHA!E361)</f>
        <v>Caixa sifonada de PVC rígido de 100 x 150 x 50 mm, com grelha</v>
      </c>
      <c r="D361" s="226" t="str">
        <f>IF(PLANILHA!F361=0,"",PLANILHA!F361)</f>
        <v>UN</v>
      </c>
      <c r="E361" s="227">
        <f>IF(PLANILHA!G361=0,"",PLANILHA!G361)</f>
        <v>3</v>
      </c>
      <c r="F361" s="202" t="s">
        <v>1392</v>
      </c>
      <c r="G361" s="174" t="str">
        <f t="shared" si="11"/>
        <v>I</v>
      </c>
    </row>
    <row r="362" spans="1:7" ht="38.25" x14ac:dyDescent="0.2">
      <c r="A362" s="172" t="str">
        <f t="shared" si="10"/>
        <v>F</v>
      </c>
      <c r="B362" s="225" t="str">
        <f>IF(PLANILHA!B362=0,"",PLANILHA!B362)</f>
        <v xml:space="preserve"> 7.17.3.4 </v>
      </c>
      <c r="C362" s="225" t="str">
        <f>IF(PLANILHA!E362=0,"",PLANILHA!E362)</f>
        <v>Caixa de gordura em alvenaria, 600 x 600 x 600 mm</v>
      </c>
      <c r="D362" s="226" t="str">
        <f>IF(PLANILHA!F362=0,"",PLANILHA!F362)</f>
        <v>UN</v>
      </c>
      <c r="E362" s="227">
        <f>IF(PLANILHA!G362=0,"",PLANILHA!G362)</f>
        <v>1</v>
      </c>
      <c r="F362" s="202" t="s">
        <v>1393</v>
      </c>
      <c r="G362" s="174" t="str">
        <f t="shared" si="11"/>
        <v>I</v>
      </c>
    </row>
    <row r="363" spans="1:7" ht="51" x14ac:dyDescent="0.2">
      <c r="A363" s="172" t="str">
        <f t="shared" si="10"/>
        <v>F</v>
      </c>
      <c r="B363" s="225" t="str">
        <f>IF(PLANILHA!B363=0,"",PLANILHA!B363)</f>
        <v xml:space="preserve"> 7.17.3.5 </v>
      </c>
      <c r="C363" s="225" t="str">
        <f>IF(PLANILHA!E363=0,"",PLANILHA!E363)</f>
        <v>CAIXA ENTERRADA HIDRÁULICA RETANGULAR EM ALVENARIA COM TIJOLOS CERÂMICOS MACIÇOS, DIMENSÕES INTERNAS: 0,4X0,4X0,4 M PARA REDE DE ESGOTO. AF_12/2020</v>
      </c>
      <c r="D363" s="226" t="str">
        <f>IF(PLANILHA!F363=0,"",PLANILHA!F363)</f>
        <v>UN</v>
      </c>
      <c r="E363" s="227">
        <f>IF(PLANILHA!G363=0,"",PLANILHA!G363)</f>
        <v>1</v>
      </c>
      <c r="F363" s="202" t="s">
        <v>1394</v>
      </c>
      <c r="G363" s="174" t="str">
        <f t="shared" si="11"/>
        <v>I</v>
      </c>
    </row>
    <row r="364" spans="1:7" x14ac:dyDescent="0.2">
      <c r="A364" s="172" t="str">
        <f t="shared" si="10"/>
        <v>F</v>
      </c>
      <c r="B364" s="225" t="str">
        <f>IF(PLANILHA!B364=0,"",PLANILHA!B364)</f>
        <v xml:space="preserve"> 8 </v>
      </c>
      <c r="C364" s="225" t="str">
        <f>IF(PLANILHA!E364=0,"",PLANILHA!E364)</f>
        <v>INSTALAÇÕES ELÉTRICAS</v>
      </c>
      <c r="D364" s="226" t="str">
        <f>IF(PLANILHA!F364=0,"",PLANILHA!F364)</f>
        <v/>
      </c>
      <c r="E364" s="227" t="str">
        <f>IF(PLANILHA!G364=0,"",PLANILHA!G364)</f>
        <v/>
      </c>
      <c r="F364" s="202"/>
      <c r="G364" s="174" t="str">
        <f t="shared" si="11"/>
        <v>T</v>
      </c>
    </row>
    <row r="365" spans="1:7" x14ac:dyDescent="0.2">
      <c r="A365" s="172" t="str">
        <f t="shared" si="10"/>
        <v>F</v>
      </c>
      <c r="B365" s="225" t="str">
        <f>IF(PLANILHA!B365=0,"",PLANILHA!B365)</f>
        <v xml:space="preserve"> 8.1 </v>
      </c>
      <c r="C365" s="225" t="str">
        <f>IF(PLANILHA!E365=0,"",PLANILHA!E365)</f>
        <v>ENTRADA DE ENERGIA</v>
      </c>
      <c r="D365" s="226" t="str">
        <f>IF(PLANILHA!F365=0,"",PLANILHA!F365)</f>
        <v/>
      </c>
      <c r="E365" s="227" t="str">
        <f>IF(PLANILHA!G365=0,"",PLANILHA!G365)</f>
        <v/>
      </c>
      <c r="F365" s="202"/>
      <c r="G365" s="174" t="str">
        <f t="shared" si="11"/>
        <v>T</v>
      </c>
    </row>
    <row r="366" spans="1:7" ht="63.75" x14ac:dyDescent="0.2">
      <c r="A366" s="172" t="str">
        <f t="shared" si="10"/>
        <v>F</v>
      </c>
      <c r="B366" s="225" t="str">
        <f>IF(PLANILHA!B366=0,"",PLANILHA!B366)</f>
        <v xml:space="preserve"> 8.1.1 </v>
      </c>
      <c r="C366" s="225" t="str">
        <f>IF(PLANILHA!E366=0,"",PLANILHA!E366)</f>
        <v>ENTRADA AÉREA DE ENERGIA E TELEFONE - 71 À 75KVA</v>
      </c>
      <c r="D366" s="226" t="str">
        <f>IF(PLANILHA!F366=0,"",PLANILHA!F366)</f>
        <v>UN</v>
      </c>
      <c r="E366" s="227">
        <f>IF(PLANILHA!G366=0,"",PLANILHA!G366)</f>
        <v>1</v>
      </c>
      <c r="F366" s="202" t="s">
        <v>1395</v>
      </c>
      <c r="G366" s="174" t="str">
        <f t="shared" si="11"/>
        <v>I</v>
      </c>
    </row>
    <row r="367" spans="1:7" x14ac:dyDescent="0.2">
      <c r="A367" s="172" t="str">
        <f t="shared" si="10"/>
        <v>F</v>
      </c>
      <c r="B367" s="225" t="str">
        <f>IF(PLANILHA!B367=0,"",PLANILHA!B367)</f>
        <v xml:space="preserve"> 8.2 </v>
      </c>
      <c r="C367" s="225" t="str">
        <f>IF(PLANILHA!E367=0,"",PLANILHA!E367)</f>
        <v>VALA TÉCNICA</v>
      </c>
      <c r="D367" s="226" t="str">
        <f>IF(PLANILHA!F367=0,"",PLANILHA!F367)</f>
        <v/>
      </c>
      <c r="E367" s="227" t="str">
        <f>IF(PLANILHA!G367=0,"",PLANILHA!G367)</f>
        <v/>
      </c>
      <c r="F367" s="202"/>
      <c r="G367" s="174" t="str">
        <f t="shared" si="11"/>
        <v>T</v>
      </c>
    </row>
    <row r="368" spans="1:7" ht="102" x14ac:dyDescent="0.2">
      <c r="A368" s="172" t="str">
        <f t="shared" si="10"/>
        <v>F</v>
      </c>
      <c r="B368" s="225" t="str">
        <f>IF(PLANILHA!B368=0,"",PLANILHA!B368)</f>
        <v xml:space="preserve"> 8.2.1 </v>
      </c>
      <c r="C368" s="225" t="str">
        <f>IF(PLANILHA!E368=0,"",PLANILHA!E368)</f>
        <v>Escavação mecanizada de valas ou cavas com profundidade de até 2 m</v>
      </c>
      <c r="D368" s="226" t="str">
        <f>IF(PLANILHA!F368=0,"",PLANILHA!F368)</f>
        <v>m³</v>
      </c>
      <c r="E368" s="227">
        <f>IF(PLANILHA!G368=0,"",PLANILHA!G368)</f>
        <v>313.7</v>
      </c>
      <c r="F368" s="202" t="s">
        <v>1396</v>
      </c>
      <c r="G368" s="174" t="str">
        <f t="shared" si="11"/>
        <v>I</v>
      </c>
    </row>
    <row r="369" spans="1:7" ht="127.5" x14ac:dyDescent="0.2">
      <c r="A369" s="172" t="str">
        <f t="shared" si="10"/>
        <v>F</v>
      </c>
      <c r="B369" s="225" t="str">
        <f>IF(PLANILHA!B369=0,"",PLANILHA!B369)</f>
        <v xml:space="preserve"> 8.2.2 </v>
      </c>
      <c r="C369" s="225" t="str">
        <f>IF(PLANILHA!E369=0,"",PLANILHA!E369)</f>
        <v>Reaterro compactado mecanizado de vala ou cava com compactador</v>
      </c>
      <c r="D369" s="226" t="str">
        <f>IF(PLANILHA!F369=0,"",PLANILHA!F369)</f>
        <v>m³</v>
      </c>
      <c r="E369" s="227">
        <f>IF(PLANILHA!G369=0,"",PLANILHA!G369)</f>
        <v>311.93</v>
      </c>
      <c r="F369" s="202" t="s">
        <v>1397</v>
      </c>
      <c r="G369" s="174" t="str">
        <f t="shared" si="11"/>
        <v>I</v>
      </c>
    </row>
    <row r="370" spans="1:7" ht="25.5" x14ac:dyDescent="0.2">
      <c r="A370" s="172" t="str">
        <f t="shared" si="10"/>
        <v>F</v>
      </c>
      <c r="B370" s="225" t="str">
        <f>IF(PLANILHA!B370=0,"",PLANILHA!B370)</f>
        <v xml:space="preserve"> 8.2.3 </v>
      </c>
      <c r="C370" s="225" t="str">
        <f>IF(PLANILHA!E370=0,"",PLANILHA!E370)</f>
        <v>Carga manual de solo</v>
      </c>
      <c r="D370" s="226" t="str">
        <f>IF(PLANILHA!F370=0,"",PLANILHA!F370)</f>
        <v>m³</v>
      </c>
      <c r="E370" s="227">
        <f>IF(PLANILHA!G370=0,"",PLANILHA!G370)</f>
        <v>2.2999999999999998</v>
      </c>
      <c r="F370" s="202" t="s">
        <v>1398</v>
      </c>
      <c r="G370" s="174" t="str">
        <f t="shared" si="11"/>
        <v>I</v>
      </c>
    </row>
    <row r="371" spans="1:7" ht="25.5" x14ac:dyDescent="0.2">
      <c r="A371" s="172" t="str">
        <f t="shared" si="10"/>
        <v>F</v>
      </c>
      <c r="B371" s="225" t="str">
        <f>IF(PLANILHA!B371=0,"",PLANILHA!B371)</f>
        <v xml:space="preserve"> 8.2.4 </v>
      </c>
      <c r="C371" s="225" t="str">
        <f>IF(PLANILHA!E371=0,"",PLANILHA!E371)</f>
        <v>Transporte de solo de 1ª e 2ª categoria por caminhão para distâncias superiores ao 10° km até o 15° km</v>
      </c>
      <c r="D371" s="226" t="str">
        <f>IF(PLANILHA!F371=0,"",PLANILHA!F371)</f>
        <v>m³</v>
      </c>
      <c r="E371" s="227">
        <f>IF(PLANILHA!G371=0,"",PLANILHA!G371)</f>
        <v>2.2999999999999998</v>
      </c>
      <c r="F371" s="202" t="s">
        <v>1398</v>
      </c>
      <c r="G371" s="174" t="str">
        <f t="shared" si="11"/>
        <v>I</v>
      </c>
    </row>
    <row r="372" spans="1:7" x14ac:dyDescent="0.2">
      <c r="A372" s="172" t="str">
        <f t="shared" si="10"/>
        <v>F</v>
      </c>
      <c r="B372" s="225" t="str">
        <f>IF(PLANILHA!B372=0,"",PLANILHA!B372)</f>
        <v xml:space="preserve"> 8.3 </v>
      </c>
      <c r="C372" s="225" t="str">
        <f>IF(PLANILHA!E372=0,"",PLANILHA!E372)</f>
        <v>ELETRODUTOS E CABOS</v>
      </c>
      <c r="D372" s="226" t="str">
        <f>IF(PLANILHA!F372=0,"",PLANILHA!F372)</f>
        <v/>
      </c>
      <c r="E372" s="227" t="str">
        <f>IF(PLANILHA!G372=0,"",PLANILHA!G372)</f>
        <v/>
      </c>
      <c r="F372" s="202"/>
      <c r="G372" s="174" t="str">
        <f t="shared" si="11"/>
        <v>T</v>
      </c>
    </row>
    <row r="373" spans="1:7" ht="38.25" x14ac:dyDescent="0.2">
      <c r="A373" s="172" t="str">
        <f t="shared" si="10"/>
        <v>F</v>
      </c>
      <c r="B373" s="225" t="str">
        <f>IF(PLANILHA!B373=0,"",PLANILHA!B373)</f>
        <v xml:space="preserve"> 8.3.1 </v>
      </c>
      <c r="C373" s="225" t="str">
        <f>IF(PLANILHA!E373=0,"",PLANILHA!E373)</f>
        <v>Eletroduto de PVC corrugado flexível leve, diâmetro externo de 32 mm</v>
      </c>
      <c r="D373" s="226" t="str">
        <f>IF(PLANILHA!F373=0,"",PLANILHA!F373)</f>
        <v>M</v>
      </c>
      <c r="E373" s="227">
        <f>IF(PLANILHA!G373=0,"",PLANILHA!G373)</f>
        <v>39.950000000000003</v>
      </c>
      <c r="F373" s="202" t="s">
        <v>1399</v>
      </c>
      <c r="G373" s="174" t="str">
        <f t="shared" si="11"/>
        <v>I</v>
      </c>
    </row>
    <row r="374" spans="1:7" ht="51" x14ac:dyDescent="0.2">
      <c r="A374" s="172" t="str">
        <f t="shared" si="10"/>
        <v>F</v>
      </c>
      <c r="B374" s="225" t="str">
        <f>IF(PLANILHA!B374=0,"",PLANILHA!B374)</f>
        <v xml:space="preserve"> 8.3.2 </v>
      </c>
      <c r="C374" s="225" t="str">
        <f>IF(PLANILHA!E374=0,"",PLANILHA!E374)</f>
        <v>Eletroduto de PVC corrugado flexível leve, diâmetro externo de 25 mm</v>
      </c>
      <c r="D374" s="226" t="str">
        <f>IF(PLANILHA!F374=0,"",PLANILHA!F374)</f>
        <v>M</v>
      </c>
      <c r="E374" s="227">
        <f>IF(PLANILHA!G374=0,"",PLANILHA!G374)</f>
        <v>369.24</v>
      </c>
      <c r="F374" s="202" t="s">
        <v>1400</v>
      </c>
      <c r="G374" s="174" t="str">
        <f t="shared" si="11"/>
        <v>I</v>
      </c>
    </row>
    <row r="375" spans="1:7" ht="51" x14ac:dyDescent="0.2">
      <c r="A375" s="172" t="str">
        <f t="shared" si="10"/>
        <v>F</v>
      </c>
      <c r="B375" s="225" t="str">
        <f>IF(PLANILHA!B375=0,"",PLANILHA!B375)</f>
        <v xml:space="preserve"> 8.3.3 </v>
      </c>
      <c r="C375" s="225" t="str">
        <f>IF(PLANILHA!E375=0,"",PLANILHA!E375)</f>
        <v>Eletroduto corrugado em polietileno de alta densidade, DN= 30 mm, com acessórios</v>
      </c>
      <c r="D375" s="226" t="str">
        <f>IF(PLANILHA!F375=0,"",PLANILHA!F375)</f>
        <v>M</v>
      </c>
      <c r="E375" s="227">
        <f>IF(PLANILHA!G375=0,"",PLANILHA!G375)</f>
        <v>418.91</v>
      </c>
      <c r="F375" s="202" t="s">
        <v>1401</v>
      </c>
      <c r="G375" s="174" t="str">
        <f t="shared" si="11"/>
        <v>I</v>
      </c>
    </row>
    <row r="376" spans="1:7" ht="51" x14ac:dyDescent="0.2">
      <c r="A376" s="172" t="str">
        <f t="shared" si="10"/>
        <v>F</v>
      </c>
      <c r="B376" s="225" t="str">
        <f>IF(PLANILHA!B376=0,"",PLANILHA!B376)</f>
        <v xml:space="preserve"> 8.3.4 </v>
      </c>
      <c r="C376" s="225" t="str">
        <f>IF(PLANILHA!E376=0,"",PLANILHA!E376)</f>
        <v>Eletroduto corrugado em polietileno de alta densidade, DN= 40 mm, com acessórios</v>
      </c>
      <c r="D376" s="226" t="str">
        <f>IF(PLANILHA!F376=0,"",PLANILHA!F376)</f>
        <v>M</v>
      </c>
      <c r="E376" s="227">
        <f>IF(PLANILHA!G376=0,"",PLANILHA!G376)</f>
        <v>8.0299999999999994</v>
      </c>
      <c r="F376" s="202" t="s">
        <v>1402</v>
      </c>
      <c r="G376" s="174" t="str">
        <f t="shared" si="11"/>
        <v>I</v>
      </c>
    </row>
    <row r="377" spans="1:7" ht="51" x14ac:dyDescent="0.2">
      <c r="A377" s="172" t="str">
        <f t="shared" si="10"/>
        <v>F</v>
      </c>
      <c r="B377" s="225" t="str">
        <f>IF(PLANILHA!B377=0,"",PLANILHA!B377)</f>
        <v xml:space="preserve"> 8.3.5 </v>
      </c>
      <c r="C377" s="225" t="str">
        <f>IF(PLANILHA!E377=0,"",PLANILHA!E377)</f>
        <v>Eletroduto corrugado em polietileno de alta densidade, DN= 50 mm, com acessórios</v>
      </c>
      <c r="D377" s="226" t="str">
        <f>IF(PLANILHA!F377=0,"",PLANILHA!F377)</f>
        <v>M</v>
      </c>
      <c r="E377" s="227">
        <f>IF(PLANILHA!G377=0,"",PLANILHA!G377)</f>
        <v>204.06</v>
      </c>
      <c r="F377" s="202" t="s">
        <v>1403</v>
      </c>
      <c r="G377" s="174" t="str">
        <f t="shared" si="11"/>
        <v>I</v>
      </c>
    </row>
    <row r="378" spans="1:7" ht="51" x14ac:dyDescent="0.2">
      <c r="A378" s="172" t="str">
        <f t="shared" si="10"/>
        <v>F</v>
      </c>
      <c r="B378" s="225" t="str">
        <f>IF(PLANILHA!B378=0,"",PLANILHA!B378)</f>
        <v xml:space="preserve"> 8.3.6 </v>
      </c>
      <c r="C378" s="225" t="str">
        <f>IF(PLANILHA!E378=0,"",PLANILHA!E378)</f>
        <v>Eletroduto corrugado em polietileno de alta densidade, DN= 75 mm, com acessórios</v>
      </c>
      <c r="D378" s="226" t="str">
        <f>IF(PLANILHA!F378=0,"",PLANILHA!F378)</f>
        <v>M</v>
      </c>
      <c r="E378" s="227">
        <f>IF(PLANILHA!G378=0,"",PLANILHA!G378)</f>
        <v>230.82</v>
      </c>
      <c r="F378" s="202" t="s">
        <v>1404</v>
      </c>
      <c r="G378" s="174" t="str">
        <f t="shared" si="11"/>
        <v>I</v>
      </c>
    </row>
    <row r="379" spans="1:7" ht="38.25" x14ac:dyDescent="0.2">
      <c r="A379" s="172" t="str">
        <f t="shared" si="10"/>
        <v>F</v>
      </c>
      <c r="B379" s="225" t="str">
        <f>IF(PLANILHA!B379=0,"",PLANILHA!B379)</f>
        <v xml:space="preserve"> 8.3.7 </v>
      </c>
      <c r="C379" s="225" t="str">
        <f>IF(PLANILHA!E379=0,"",PLANILHA!E379)</f>
        <v>Eletroduto galvanizado a quente conforme NBR6323 - 3/4´ com acessórios</v>
      </c>
      <c r="D379" s="226" t="str">
        <f>IF(PLANILHA!F379=0,"",PLANILHA!F379)</f>
        <v>M</v>
      </c>
      <c r="E379" s="227">
        <f>IF(PLANILHA!G379=0,"",PLANILHA!G379)</f>
        <v>52.8</v>
      </c>
      <c r="F379" s="202" t="s">
        <v>1405</v>
      </c>
      <c r="G379" s="174" t="str">
        <f t="shared" si="11"/>
        <v>I</v>
      </c>
    </row>
    <row r="380" spans="1:7" ht="51" x14ac:dyDescent="0.2">
      <c r="A380" s="172" t="str">
        <f t="shared" si="10"/>
        <v>F</v>
      </c>
      <c r="B380" s="225" t="str">
        <f>IF(PLANILHA!B380=0,"",PLANILHA!B380)</f>
        <v xml:space="preserve"> 8.3.8 </v>
      </c>
      <c r="C380" s="225" t="str">
        <f>IF(PLANILHA!E380=0,"",PLANILHA!E380)</f>
        <v>ELETROCALHA PERF. GALV. ELETROL. CHAPA 14 - 100X50MM C/ TAMPA E INST.</v>
      </c>
      <c r="D380" s="226" t="str">
        <f>IF(PLANILHA!F380=0,"",PLANILHA!F380)</f>
        <v>M</v>
      </c>
      <c r="E380" s="227">
        <f>IF(PLANILHA!G380=0,"",PLANILHA!G380)</f>
        <v>66.08</v>
      </c>
      <c r="F380" s="202" t="s">
        <v>1406</v>
      </c>
      <c r="G380" s="174" t="str">
        <f t="shared" si="11"/>
        <v>I</v>
      </c>
    </row>
    <row r="381" spans="1:7" ht="51" x14ac:dyDescent="0.2">
      <c r="A381" s="172" t="str">
        <f t="shared" si="10"/>
        <v>F</v>
      </c>
      <c r="B381" s="225" t="str">
        <f>IF(PLANILHA!B381=0,"",PLANILHA!B381)</f>
        <v xml:space="preserve"> 8.3.9 </v>
      </c>
      <c r="C381" s="225" t="str">
        <f>IF(PLANILHA!E381=0,"",PLANILHA!E381)</f>
        <v>Cabo de cobre flexível de 1,5 mm², isolamento 0,6/1kV - isolação HEPR 90°C</v>
      </c>
      <c r="D381" s="226" t="str">
        <f>IF(PLANILHA!F381=0,"",PLANILHA!F381)</f>
        <v>M</v>
      </c>
      <c r="E381" s="227">
        <f>IF(PLANILHA!G381=0,"",PLANILHA!G381)</f>
        <v>1656.4</v>
      </c>
      <c r="F381" s="202" t="s">
        <v>1407</v>
      </c>
      <c r="G381" s="174" t="str">
        <f t="shared" si="11"/>
        <v>I</v>
      </c>
    </row>
    <row r="382" spans="1:7" ht="51" x14ac:dyDescent="0.2">
      <c r="A382" s="172" t="str">
        <f t="shared" si="10"/>
        <v>F</v>
      </c>
      <c r="B382" s="225" t="str">
        <f>IF(PLANILHA!B382=0,"",PLANILHA!B382)</f>
        <v xml:space="preserve"> 8.3.10 </v>
      </c>
      <c r="C382" s="225" t="str">
        <f>IF(PLANILHA!E382=0,"",PLANILHA!E382)</f>
        <v>Cabo de cobre flexível de 2,5 mm², isolamento 0,6/1kV - isolação HEPR 90°C</v>
      </c>
      <c r="D382" s="226" t="str">
        <f>IF(PLANILHA!F382=0,"",PLANILHA!F382)</f>
        <v>M</v>
      </c>
      <c r="E382" s="227">
        <f>IF(PLANILHA!G382=0,"",PLANILHA!G382)</f>
        <v>2581.41</v>
      </c>
      <c r="F382" s="202" t="s">
        <v>1408</v>
      </c>
      <c r="G382" s="174" t="str">
        <f t="shared" si="11"/>
        <v>I</v>
      </c>
    </row>
    <row r="383" spans="1:7" ht="51" x14ac:dyDescent="0.2">
      <c r="A383" s="172" t="str">
        <f t="shared" si="10"/>
        <v>F</v>
      </c>
      <c r="B383" s="225" t="str">
        <f>IF(PLANILHA!B383=0,"",PLANILHA!B383)</f>
        <v xml:space="preserve"> 8.3.11 </v>
      </c>
      <c r="C383" s="225" t="str">
        <f>IF(PLANILHA!E383=0,"",PLANILHA!E383)</f>
        <v>Cabo de cobre flexível de 4 mm², isolamento 0,6/1kV - isolação HEPR 90°C</v>
      </c>
      <c r="D383" s="226" t="str">
        <f>IF(PLANILHA!F383=0,"",PLANILHA!F383)</f>
        <v>M</v>
      </c>
      <c r="E383" s="227">
        <f>IF(PLANILHA!G383=0,"",PLANILHA!G383)</f>
        <v>222.88</v>
      </c>
      <c r="F383" s="202" t="s">
        <v>1409</v>
      </c>
      <c r="G383" s="174" t="str">
        <f t="shared" si="11"/>
        <v>I</v>
      </c>
    </row>
    <row r="384" spans="1:7" ht="51" x14ac:dyDescent="0.2">
      <c r="A384" s="172" t="str">
        <f t="shared" si="10"/>
        <v>F</v>
      </c>
      <c r="B384" s="225" t="str">
        <f>IF(PLANILHA!B384=0,"",PLANILHA!B384)</f>
        <v xml:space="preserve"> 8.3.12 </v>
      </c>
      <c r="C384" s="225" t="str">
        <f>IF(PLANILHA!E384=0,"",PLANILHA!E384)</f>
        <v>Cabo de cobre flexível de 16 mm², isolamento 0,6/1kV - isolação HEPR 90°C</v>
      </c>
      <c r="D384" s="226" t="str">
        <f>IF(PLANILHA!F384=0,"",PLANILHA!F384)</f>
        <v>M</v>
      </c>
      <c r="E384" s="227">
        <f>IF(PLANILHA!G384=0,"",PLANILHA!G384)</f>
        <v>1128.6400000000001</v>
      </c>
      <c r="F384" s="202" t="s">
        <v>1410</v>
      </c>
      <c r="G384" s="174" t="str">
        <f t="shared" si="11"/>
        <v>I</v>
      </c>
    </row>
    <row r="385" spans="1:7" ht="51" x14ac:dyDescent="0.2">
      <c r="A385" s="172" t="str">
        <f t="shared" si="10"/>
        <v>F</v>
      </c>
      <c r="B385" s="225" t="str">
        <f>IF(PLANILHA!B385=0,"",PLANILHA!B385)</f>
        <v xml:space="preserve"> 8.3.13 </v>
      </c>
      <c r="C385" s="225" t="str">
        <f>IF(PLANILHA!E385=0,"",PLANILHA!E385)</f>
        <v>Cabo de cobre flexível de 25 mm², isolamento 0,6/1kV - isolação HEPR 90°C</v>
      </c>
      <c r="D385" s="226" t="str">
        <f>IF(PLANILHA!F385=0,"",PLANILHA!F385)</f>
        <v>M</v>
      </c>
      <c r="E385" s="227">
        <f>IF(PLANILHA!G385=0,"",PLANILHA!G385)</f>
        <v>246.5</v>
      </c>
      <c r="F385" s="202" t="s">
        <v>1411</v>
      </c>
      <c r="G385" s="174" t="str">
        <f t="shared" si="11"/>
        <v>I</v>
      </c>
    </row>
    <row r="386" spans="1:7" ht="51" x14ac:dyDescent="0.2">
      <c r="A386" s="172" t="str">
        <f t="shared" si="10"/>
        <v>F</v>
      </c>
      <c r="B386" s="225" t="str">
        <f>IF(PLANILHA!B386=0,"",PLANILHA!B386)</f>
        <v xml:space="preserve"> 8.3.14 </v>
      </c>
      <c r="C386" s="225" t="str">
        <f>IF(PLANILHA!E386=0,"",PLANILHA!E386)</f>
        <v>Cabo de cobre flexível de 35 mm², isolamento 0,6/1kV - isolação HEPR 90°C</v>
      </c>
      <c r="D386" s="226" t="str">
        <f>IF(PLANILHA!F386=0,"",PLANILHA!F386)</f>
        <v>M</v>
      </c>
      <c r="E386" s="227">
        <f>IF(PLANILHA!G386=0,"",PLANILHA!G386)</f>
        <v>2110.0500000000002</v>
      </c>
      <c r="F386" s="202" t="s">
        <v>1412</v>
      </c>
      <c r="G386" s="174" t="str">
        <f t="shared" si="11"/>
        <v>I</v>
      </c>
    </row>
    <row r="387" spans="1:7" ht="51" x14ac:dyDescent="0.2">
      <c r="A387" s="172" t="str">
        <f t="shared" si="10"/>
        <v>F</v>
      </c>
      <c r="B387" s="225" t="str">
        <f>IF(PLANILHA!B387=0,"",PLANILHA!B387)</f>
        <v xml:space="preserve"> 8.3.15 </v>
      </c>
      <c r="C387" s="225" t="str">
        <f>IF(PLANILHA!E387=0,"",PLANILHA!E387)</f>
        <v>Cabo de cobre flexível de 50 mm², isolamento 0,6/1kV - isolação HEPR 90°C</v>
      </c>
      <c r="D387" s="226" t="str">
        <f>IF(PLANILHA!F387=0,"",PLANILHA!F387)</f>
        <v>M</v>
      </c>
      <c r="E387" s="227">
        <f>IF(PLANILHA!G387=0,"",PLANILHA!G387)</f>
        <v>985.98</v>
      </c>
      <c r="F387" s="202" t="s">
        <v>1413</v>
      </c>
      <c r="G387" s="174" t="str">
        <f t="shared" si="11"/>
        <v>I</v>
      </c>
    </row>
    <row r="388" spans="1:7" ht="51" x14ac:dyDescent="0.2">
      <c r="A388" s="172" t="str">
        <f t="shared" si="10"/>
        <v>F</v>
      </c>
      <c r="B388" s="225" t="str">
        <f>IF(PLANILHA!B388=0,"",PLANILHA!B388)</f>
        <v xml:space="preserve"> 8.3.16 </v>
      </c>
      <c r="C388" s="225" t="str">
        <f>IF(PLANILHA!E388=0,"",PLANILHA!E388)</f>
        <v>Cabo de cobre flexível de 95 mm², isolamento 0,6/1kV - isolação HEPR 90°C</v>
      </c>
      <c r="D388" s="226" t="str">
        <f>IF(PLANILHA!F388=0,"",PLANILHA!F388)</f>
        <v>M</v>
      </c>
      <c r="E388" s="227">
        <f>IF(PLANILHA!G388=0,"",PLANILHA!G388)</f>
        <v>9.41</v>
      </c>
      <c r="F388" s="202" t="s">
        <v>1414</v>
      </c>
      <c r="G388" s="174" t="str">
        <f t="shared" si="11"/>
        <v>I</v>
      </c>
    </row>
    <row r="389" spans="1:7" ht="51" x14ac:dyDescent="0.2">
      <c r="A389" s="172" t="str">
        <f t="shared" si="10"/>
        <v>F</v>
      </c>
      <c r="B389" s="225" t="str">
        <f>IF(PLANILHA!B389=0,"",PLANILHA!B389)</f>
        <v xml:space="preserve"> 8.3.17 </v>
      </c>
      <c r="C389" s="225" t="str">
        <f>IF(PLANILHA!E389=0,"",PLANILHA!E389)</f>
        <v>Cabo de cobre flexível de 150 mm², isolamento 0,6/1 kV - isolação HEPR 90°C</v>
      </c>
      <c r="D389" s="226" t="str">
        <f>IF(PLANILHA!F389=0,"",PLANILHA!F389)</f>
        <v>M</v>
      </c>
      <c r="E389" s="227">
        <f>IF(PLANILHA!G389=0,"",PLANILHA!G389)</f>
        <v>37.65</v>
      </c>
      <c r="F389" s="202" t="s">
        <v>1415</v>
      </c>
      <c r="G389" s="174" t="str">
        <f t="shared" si="11"/>
        <v>I</v>
      </c>
    </row>
    <row r="390" spans="1:7" x14ac:dyDescent="0.2">
      <c r="A390" s="172" t="str">
        <f t="shared" si="10"/>
        <v>F</v>
      </c>
      <c r="B390" s="225" t="str">
        <f>IF(PLANILHA!B390=0,"",PLANILHA!B390)</f>
        <v xml:space="preserve"> 8.4 </v>
      </c>
      <c r="C390" s="225" t="str">
        <f>IF(PLANILHA!E390=0,"",PLANILHA!E390)</f>
        <v>TOMADAS E INTERRUPTORES</v>
      </c>
      <c r="D390" s="226" t="str">
        <f>IF(PLANILHA!F390=0,"",PLANILHA!F390)</f>
        <v/>
      </c>
      <c r="E390" s="227" t="str">
        <f>IF(PLANILHA!G390=0,"",PLANILHA!G390)</f>
        <v/>
      </c>
      <c r="F390" s="202"/>
      <c r="G390" s="174" t="str">
        <f t="shared" si="11"/>
        <v>T</v>
      </c>
    </row>
    <row r="391" spans="1:7" ht="51" x14ac:dyDescent="0.2">
      <c r="A391" s="172" t="str">
        <f t="shared" si="10"/>
        <v>F</v>
      </c>
      <c r="B391" s="225" t="str">
        <f>IF(PLANILHA!B391=0,"",PLANILHA!B391)</f>
        <v xml:space="preserve"> 8.4.1 </v>
      </c>
      <c r="C391" s="225" t="str">
        <f>IF(PLANILHA!E391=0,"",PLANILHA!E391)</f>
        <v>Caixa em PVC de 4´ x 2´</v>
      </c>
      <c r="D391" s="226" t="str">
        <f>IF(PLANILHA!F391=0,"",PLANILHA!F391)</f>
        <v>UN</v>
      </c>
      <c r="E391" s="227">
        <f>IF(PLANILHA!G391=0,"",PLANILHA!G391)</f>
        <v>115</v>
      </c>
      <c r="F391" s="202" t="s">
        <v>1416</v>
      </c>
      <c r="G391" s="174" t="str">
        <f t="shared" si="11"/>
        <v>I</v>
      </c>
    </row>
    <row r="392" spans="1:7" ht="51" x14ac:dyDescent="0.2">
      <c r="A392" s="172" t="str">
        <f t="shared" si="10"/>
        <v>F</v>
      </c>
      <c r="B392" s="225" t="str">
        <f>IF(PLANILHA!B392=0,"",PLANILHA!B392)</f>
        <v xml:space="preserve"> 8.4.2 </v>
      </c>
      <c r="C392" s="225" t="str">
        <f>IF(PLANILHA!E392=0,"",PLANILHA!E392)</f>
        <v>CAIXA OCTOGONAL 3" X 3", PVC, INSTALADA EM LAJE - FORNECIMENTO E INSTALAÇÃO. AF_12/2015</v>
      </c>
      <c r="D392" s="226" t="str">
        <f>IF(PLANILHA!F392=0,"",PLANILHA!F392)</f>
        <v>UN</v>
      </c>
      <c r="E392" s="227">
        <f>IF(PLANILHA!G392=0,"",PLANILHA!G392)</f>
        <v>110</v>
      </c>
      <c r="F392" s="202" t="s">
        <v>1417</v>
      </c>
      <c r="G392" s="174" t="str">
        <f t="shared" si="11"/>
        <v>I</v>
      </c>
    </row>
    <row r="393" spans="1:7" ht="51" x14ac:dyDescent="0.2">
      <c r="A393" s="172" t="str">
        <f t="shared" si="10"/>
        <v>F</v>
      </c>
      <c r="B393" s="225" t="str">
        <f>IF(PLANILHA!B393=0,"",PLANILHA!B393)</f>
        <v xml:space="preserve"> 8.4.3 </v>
      </c>
      <c r="C393" s="225" t="str">
        <f>IF(PLANILHA!E393=0,"",PLANILHA!E393)</f>
        <v>Interruptor com 1 tecla simples e placa</v>
      </c>
      <c r="D393" s="226" t="str">
        <f>IF(PLANILHA!F393=0,"",PLANILHA!F393)</f>
        <v>CJ</v>
      </c>
      <c r="E393" s="227">
        <f>IF(PLANILHA!G393=0,"",PLANILHA!G393)</f>
        <v>28</v>
      </c>
      <c r="F393" s="202" t="s">
        <v>1418</v>
      </c>
      <c r="G393" s="174" t="str">
        <f t="shared" si="11"/>
        <v>I</v>
      </c>
    </row>
    <row r="394" spans="1:7" ht="51" x14ac:dyDescent="0.2">
      <c r="A394" s="172" t="str">
        <f t="shared" si="10"/>
        <v>F</v>
      </c>
      <c r="B394" s="225" t="str">
        <f>IF(PLANILHA!B394=0,"",PLANILHA!B394)</f>
        <v xml:space="preserve"> 8.4.4 </v>
      </c>
      <c r="C394" s="225" t="str">
        <f>IF(PLANILHA!E394=0,"",PLANILHA!E394)</f>
        <v>Interruptor com 2 teclas simples e placa</v>
      </c>
      <c r="D394" s="226" t="str">
        <f>IF(PLANILHA!F394=0,"",PLANILHA!F394)</f>
        <v>CJ</v>
      </c>
      <c r="E394" s="227">
        <f>IF(PLANILHA!G394=0,"",PLANILHA!G394)</f>
        <v>3</v>
      </c>
      <c r="F394" s="202" t="s">
        <v>1419</v>
      </c>
      <c r="G394" s="174" t="str">
        <f t="shared" si="11"/>
        <v>I</v>
      </c>
    </row>
    <row r="395" spans="1:7" ht="51" x14ac:dyDescent="0.2">
      <c r="A395" s="172" t="str">
        <f t="shared" si="10"/>
        <v>F</v>
      </c>
      <c r="B395" s="225" t="str">
        <f>IF(PLANILHA!B395=0,"",PLANILHA!B395)</f>
        <v xml:space="preserve"> 8.4.5 </v>
      </c>
      <c r="C395" s="225" t="str">
        <f>IF(PLANILHA!E395=0,"",PLANILHA!E395)</f>
        <v>Tomada 2P+T de 10 A - 250 V, completa</v>
      </c>
      <c r="D395" s="226" t="str">
        <f>IF(PLANILHA!F395=0,"",PLANILHA!F395)</f>
        <v>CJ</v>
      </c>
      <c r="E395" s="227">
        <f>IF(PLANILHA!G395=0,"",PLANILHA!G395)</f>
        <v>58</v>
      </c>
      <c r="F395" s="202" t="s">
        <v>1420</v>
      </c>
      <c r="G395" s="174" t="str">
        <f t="shared" si="11"/>
        <v>I</v>
      </c>
    </row>
    <row r="396" spans="1:7" ht="51" x14ac:dyDescent="0.2">
      <c r="A396" s="172" t="str">
        <f t="shared" si="10"/>
        <v>F</v>
      </c>
      <c r="B396" s="225" t="str">
        <f>IF(PLANILHA!B396=0,"",PLANILHA!B396)</f>
        <v xml:space="preserve"> 8.4.6 </v>
      </c>
      <c r="C396" s="225" t="str">
        <f>IF(PLANILHA!E396=0,"",PLANILHA!E396)</f>
        <v>Conjunto 2 tomadas 2P+T de 10 A, completo</v>
      </c>
      <c r="D396" s="226" t="str">
        <f>IF(PLANILHA!F396=0,"",PLANILHA!F396)</f>
        <v>CJ</v>
      </c>
      <c r="E396" s="227">
        <f>IF(PLANILHA!G396=0,"",PLANILHA!G396)</f>
        <v>2</v>
      </c>
      <c r="F396" s="202" t="s">
        <v>1421</v>
      </c>
      <c r="G396" s="174" t="str">
        <f t="shared" si="11"/>
        <v>I</v>
      </c>
    </row>
    <row r="397" spans="1:7" x14ac:dyDescent="0.2">
      <c r="A397" s="172" t="str">
        <f t="shared" si="10"/>
        <v>F</v>
      </c>
      <c r="B397" s="225" t="str">
        <f>IF(PLANILHA!B397=0,"",PLANILHA!B397)</f>
        <v xml:space="preserve"> 8.5 </v>
      </c>
      <c r="C397" s="225" t="str">
        <f>IF(PLANILHA!E397=0,"",PLANILHA!E397)</f>
        <v>QUADRO DE DISTRIBUIÇÃO E DISJUNTORES</v>
      </c>
      <c r="D397" s="226" t="str">
        <f>IF(PLANILHA!F397=0,"",PLANILHA!F397)</f>
        <v/>
      </c>
      <c r="E397" s="227" t="str">
        <f>IF(PLANILHA!G397=0,"",PLANILHA!G397)</f>
        <v/>
      </c>
      <c r="F397" s="202"/>
      <c r="G397" s="174" t="str">
        <f t="shared" si="11"/>
        <v>T</v>
      </c>
    </row>
    <row r="398" spans="1:7" ht="38.25" x14ac:dyDescent="0.2">
      <c r="A398" s="172" t="str">
        <f t="shared" ref="A398:A461" si="12">IF(B398&lt;&gt;"","F","")</f>
        <v>F</v>
      </c>
      <c r="B398" s="225" t="str">
        <f>IF(PLANILHA!B398=0,"",PLANILHA!B398)</f>
        <v xml:space="preserve"> 8.5.1 </v>
      </c>
      <c r="C398" s="225" t="str">
        <f>IF(PLANILHA!E398=0,"",PLANILHA!E398)</f>
        <v>Quadro de distribuição universal de embutir, para disjuntores 24 DIN / 18 Bolt-on - 150 A - sem componentes</v>
      </c>
      <c r="D398" s="226" t="str">
        <f>IF(PLANILHA!F398=0,"",PLANILHA!F398)</f>
        <v>UN</v>
      </c>
      <c r="E398" s="227">
        <f>IF(PLANILHA!G398=0,"",PLANILHA!G398)</f>
        <v>2</v>
      </c>
      <c r="F398" s="202" t="s">
        <v>1422</v>
      </c>
      <c r="G398" s="174" t="str">
        <f t="shared" ref="G398:G461" si="13">IF(E398="","T","I")</f>
        <v>I</v>
      </c>
    </row>
    <row r="399" spans="1:7" ht="38.25" x14ac:dyDescent="0.2">
      <c r="A399" s="172" t="str">
        <f t="shared" si="12"/>
        <v>F</v>
      </c>
      <c r="B399" s="225" t="str">
        <f>IF(PLANILHA!B399=0,"",PLANILHA!B399)</f>
        <v xml:space="preserve"> 8.5.2 </v>
      </c>
      <c r="C399" s="225" t="str">
        <f>IF(PLANILHA!E399=0,"",PLANILHA!E399)</f>
        <v>Quadro de distribuição universal de sobrepor, para disjuntores 34 DIN / 24 Bolt-on - 150 A - sem componentes</v>
      </c>
      <c r="D399" s="226" t="str">
        <f>IF(PLANILHA!F399=0,"",PLANILHA!F399)</f>
        <v>UN</v>
      </c>
      <c r="E399" s="227">
        <f>IF(PLANILHA!G399=0,"",PLANILHA!G399)</f>
        <v>1</v>
      </c>
      <c r="F399" s="202" t="s">
        <v>1423</v>
      </c>
      <c r="G399" s="174" t="str">
        <f t="shared" si="13"/>
        <v>I</v>
      </c>
    </row>
    <row r="400" spans="1:7" ht="38.25" x14ac:dyDescent="0.2">
      <c r="A400" s="172" t="str">
        <f t="shared" si="12"/>
        <v>F</v>
      </c>
      <c r="B400" s="225" t="str">
        <f>IF(PLANILHA!B400=0,"",PLANILHA!B400)</f>
        <v xml:space="preserve"> 8.5.3 </v>
      </c>
      <c r="C400" s="225" t="str">
        <f>IF(PLANILHA!E400=0,"",PLANILHA!E400)</f>
        <v>Quadro de distribuição universal de embutir, para disjuntores 44 DIN / 32 Bolt-on - 150 A - sem componentes</v>
      </c>
      <c r="D400" s="226" t="str">
        <f>IF(PLANILHA!F400=0,"",PLANILHA!F400)</f>
        <v>UN</v>
      </c>
      <c r="E400" s="227">
        <f>IF(PLANILHA!G400=0,"",PLANILHA!G400)</f>
        <v>2</v>
      </c>
      <c r="F400" s="202" t="s">
        <v>1424</v>
      </c>
      <c r="G400" s="174" t="str">
        <f t="shared" si="13"/>
        <v>I</v>
      </c>
    </row>
    <row r="401" spans="1:7" ht="38.25" x14ac:dyDescent="0.2">
      <c r="A401" s="172" t="str">
        <f t="shared" si="12"/>
        <v>F</v>
      </c>
      <c r="B401" s="225" t="str">
        <f>IF(PLANILHA!B401=0,"",PLANILHA!B401)</f>
        <v xml:space="preserve"> 8.5.4 </v>
      </c>
      <c r="C401" s="225" t="str">
        <f>IF(PLANILHA!E401=0,"",PLANILHA!E401)</f>
        <v>Quadro de distribuição universal de sobrepor, para disjuntores 56 DIN / 40 Bolt-on - 225 A - sem componentes</v>
      </c>
      <c r="D401" s="226" t="str">
        <f>IF(PLANILHA!F401=0,"",PLANILHA!F401)</f>
        <v>UN</v>
      </c>
      <c r="E401" s="227">
        <f>IF(PLANILHA!G401=0,"",PLANILHA!G401)</f>
        <v>1</v>
      </c>
      <c r="F401" s="202" t="s">
        <v>1425</v>
      </c>
      <c r="G401" s="174" t="str">
        <f t="shared" si="13"/>
        <v>I</v>
      </c>
    </row>
    <row r="402" spans="1:7" ht="51" x14ac:dyDescent="0.2">
      <c r="A402" s="172" t="str">
        <f t="shared" si="12"/>
        <v>F</v>
      </c>
      <c r="B402" s="225" t="str">
        <f>IF(PLANILHA!B402=0,"",PLANILHA!B402)</f>
        <v xml:space="preserve"> 8.5.5 </v>
      </c>
      <c r="C402" s="225" t="str">
        <f>IF(PLANILHA!E402=0,"",PLANILHA!E402)</f>
        <v>Disjuntor termomagnético, bipolar 220/380 V, corrente de 10 A até 50 A</v>
      </c>
      <c r="D402" s="226" t="str">
        <f>IF(PLANILHA!F402=0,"",PLANILHA!F402)</f>
        <v>UN</v>
      </c>
      <c r="E402" s="227">
        <f>IF(PLANILHA!G402=0,"",PLANILHA!G402)</f>
        <v>25</v>
      </c>
      <c r="F402" s="202" t="s">
        <v>1426</v>
      </c>
      <c r="G402" s="174" t="str">
        <f t="shared" si="13"/>
        <v>I</v>
      </c>
    </row>
    <row r="403" spans="1:7" ht="102" x14ac:dyDescent="0.2">
      <c r="A403" s="172" t="str">
        <f t="shared" si="12"/>
        <v>F</v>
      </c>
      <c r="B403" s="225" t="str">
        <f>IF(PLANILHA!B403=0,"",PLANILHA!B403)</f>
        <v xml:space="preserve"> 8.5.6 </v>
      </c>
      <c r="C403" s="225" t="str">
        <f>IF(PLANILHA!E403=0,"",PLANILHA!E403)</f>
        <v>Disjuntor termomagnético, tripolar 220/380 V, corrente de 10 A até 50 A</v>
      </c>
      <c r="D403" s="226" t="str">
        <f>IF(PLANILHA!F403=0,"",PLANILHA!F403)</f>
        <v>UN</v>
      </c>
      <c r="E403" s="227">
        <f>IF(PLANILHA!G403=0,"",PLANILHA!G403)</f>
        <v>6</v>
      </c>
      <c r="F403" s="202" t="s">
        <v>1427</v>
      </c>
      <c r="G403" s="174" t="str">
        <f t="shared" si="13"/>
        <v>I</v>
      </c>
    </row>
    <row r="404" spans="1:7" ht="51" x14ac:dyDescent="0.2">
      <c r="A404" s="172" t="str">
        <f t="shared" si="12"/>
        <v>F</v>
      </c>
      <c r="B404" s="225" t="str">
        <f>IF(PLANILHA!B404=0,"",PLANILHA!B404)</f>
        <v xml:space="preserve"> 8.5.7 </v>
      </c>
      <c r="C404" s="225" t="str">
        <f>IF(PLANILHA!E404=0,"",PLANILHA!E404)</f>
        <v>Disjuntor termomagnético, tripolar 220/380 V, corrente de 60 A até 100 A</v>
      </c>
      <c r="D404" s="226" t="str">
        <f>IF(PLANILHA!F404=0,"",PLANILHA!F404)</f>
        <v>UN</v>
      </c>
      <c r="E404" s="227">
        <f>IF(PLANILHA!G404=0,"",PLANILHA!G404)</f>
        <v>1</v>
      </c>
      <c r="F404" s="202" t="s">
        <v>1428</v>
      </c>
      <c r="G404" s="174" t="str">
        <f t="shared" si="13"/>
        <v>I</v>
      </c>
    </row>
    <row r="405" spans="1:7" ht="51" x14ac:dyDescent="0.2">
      <c r="A405" s="172" t="str">
        <f t="shared" si="12"/>
        <v>F</v>
      </c>
      <c r="B405" s="225" t="str">
        <f>IF(PLANILHA!B405=0,"",PLANILHA!B405)</f>
        <v xml:space="preserve"> 8.5.8 </v>
      </c>
      <c r="C405" s="225" t="str">
        <f>IF(PLANILHA!E405=0,"",PLANILHA!E405)</f>
        <v>Supressor de surto monofásico, Fase-Terra, In 4 a 11 kA, Imax. de surto de 12 até 15 kA</v>
      </c>
      <c r="D405" s="226" t="str">
        <f>IF(PLANILHA!F405=0,"",PLANILHA!F405)</f>
        <v>UN</v>
      </c>
      <c r="E405" s="227">
        <f>IF(PLANILHA!G405=0,"",PLANILHA!G405)</f>
        <v>24</v>
      </c>
      <c r="F405" s="202" t="s">
        <v>1429</v>
      </c>
      <c r="G405" s="174" t="str">
        <f t="shared" si="13"/>
        <v>I</v>
      </c>
    </row>
    <row r="406" spans="1:7" ht="38.25" x14ac:dyDescent="0.2">
      <c r="A406" s="172" t="str">
        <f t="shared" si="12"/>
        <v>F</v>
      </c>
      <c r="B406" s="225" t="str">
        <f>IF(PLANILHA!B406=0,"",PLANILHA!B406)</f>
        <v xml:space="preserve"> 8.5.9 </v>
      </c>
      <c r="C406" s="225" t="str">
        <f>IF(PLANILHA!E406=0,"",PLANILHA!E406)</f>
        <v>Dispositivo diferencial residual de 25 A x 30 mA - 4 polos</v>
      </c>
      <c r="D406" s="226" t="str">
        <f>IF(PLANILHA!F406=0,"",PLANILHA!F406)</f>
        <v>UN</v>
      </c>
      <c r="E406" s="227">
        <f>IF(PLANILHA!G406=0,"",PLANILHA!G406)</f>
        <v>13</v>
      </c>
      <c r="F406" s="202" t="s">
        <v>1430</v>
      </c>
      <c r="G406" s="174" t="str">
        <f t="shared" si="13"/>
        <v>I</v>
      </c>
    </row>
    <row r="407" spans="1:7" x14ac:dyDescent="0.2">
      <c r="A407" s="172" t="str">
        <f t="shared" si="12"/>
        <v>F</v>
      </c>
      <c r="B407" s="225" t="str">
        <f>IF(PLANILHA!B407=0,"",PLANILHA!B407)</f>
        <v xml:space="preserve"> 8.6 </v>
      </c>
      <c r="C407" s="225" t="str">
        <f>IF(PLANILHA!E407=0,"",PLANILHA!E407)</f>
        <v>CAIXAS DE PASSAGEM</v>
      </c>
      <c r="D407" s="226" t="str">
        <f>IF(PLANILHA!F407=0,"",PLANILHA!F407)</f>
        <v/>
      </c>
      <c r="E407" s="227" t="str">
        <f>IF(PLANILHA!G407=0,"",PLANILHA!G407)</f>
        <v/>
      </c>
      <c r="F407" s="202"/>
      <c r="G407" s="174" t="str">
        <f t="shared" si="13"/>
        <v>T</v>
      </c>
    </row>
    <row r="408" spans="1:7" ht="51" x14ac:dyDescent="0.2">
      <c r="A408" s="172" t="str">
        <f t="shared" si="12"/>
        <v>F</v>
      </c>
      <c r="B408" s="225" t="str">
        <f>IF(PLANILHA!B408=0,"",PLANILHA!B408)</f>
        <v xml:space="preserve"> 8.6.1 </v>
      </c>
      <c r="C408" s="225" t="str">
        <f>IF(PLANILHA!E408=0,"",PLANILHA!E408)</f>
        <v>CAIXA ENTERRADA ELÉTRICA RETANGULAR, EM ALVENARIA COM BLOCOS DE CONCRETO, FUNDO COM BRITA, DIMENSÕES INTERNAS: 0,4X0,4X0,4 M. AF_12/2020</v>
      </c>
      <c r="D408" s="226" t="str">
        <f>IF(PLANILHA!F408=0,"",PLANILHA!F408)</f>
        <v>UN</v>
      </c>
      <c r="E408" s="227">
        <f>IF(PLANILHA!G408=0,"",PLANILHA!G408)</f>
        <v>23</v>
      </c>
      <c r="F408" s="202" t="s">
        <v>1431</v>
      </c>
      <c r="G408" s="174" t="str">
        <f t="shared" si="13"/>
        <v>I</v>
      </c>
    </row>
    <row r="409" spans="1:7" ht="38.25" x14ac:dyDescent="0.2">
      <c r="A409" s="172" t="str">
        <f t="shared" si="12"/>
        <v>F</v>
      </c>
      <c r="B409" s="225" t="str">
        <f>IF(PLANILHA!B409=0,"",PLANILHA!B409)</f>
        <v xml:space="preserve"> 8.6.2 </v>
      </c>
      <c r="C409" s="225" t="str">
        <f>IF(PLANILHA!E409=0,"",PLANILHA!E409)</f>
        <v>Caixa de passagem em chapa, com tampa parafusada, 150 x 150 x 80 mm</v>
      </c>
      <c r="D409" s="226" t="str">
        <f>IF(PLANILHA!F409=0,"",PLANILHA!F409)</f>
        <v>UN</v>
      </c>
      <c r="E409" s="227">
        <f>IF(PLANILHA!G409=0,"",PLANILHA!G409)</f>
        <v>11</v>
      </c>
      <c r="F409" s="202" t="s">
        <v>1432</v>
      </c>
      <c r="G409" s="174" t="str">
        <f t="shared" si="13"/>
        <v>I</v>
      </c>
    </row>
    <row r="410" spans="1:7" x14ac:dyDescent="0.2">
      <c r="A410" s="172" t="str">
        <f t="shared" si="12"/>
        <v>F</v>
      </c>
      <c r="B410" s="225" t="str">
        <f>IF(PLANILHA!B410=0,"",PLANILHA!B410)</f>
        <v xml:space="preserve"> 8.7 </v>
      </c>
      <c r="C410" s="225" t="str">
        <f>IF(PLANILHA!E410=0,"",PLANILHA!E410)</f>
        <v>LUMINÁRIAS</v>
      </c>
      <c r="D410" s="226" t="str">
        <f>IF(PLANILHA!F410=0,"",PLANILHA!F410)</f>
        <v/>
      </c>
      <c r="E410" s="227" t="str">
        <f>IF(PLANILHA!G410=0,"",PLANILHA!G410)</f>
        <v/>
      </c>
      <c r="F410" s="202"/>
      <c r="G410" s="174" t="str">
        <f t="shared" si="13"/>
        <v>T</v>
      </c>
    </row>
    <row r="411" spans="1:7" ht="51" x14ac:dyDescent="0.2">
      <c r="A411" s="172" t="str">
        <f t="shared" si="12"/>
        <v>F</v>
      </c>
      <c r="B411" s="225" t="str">
        <f>IF(PLANILHA!B411=0,"",PLANILHA!B411)</f>
        <v xml:space="preserve"> 8.7.1 </v>
      </c>
      <c r="C411" s="225" t="str">
        <f>IF(PLANILHA!E411=0,"",PLANILHA!E411)</f>
        <v>LUMINÁRIA LEDVANCE HIGHBAY 120W DE SOBREPOR - FORNECIMENTO E INSTALAÇÃO</v>
      </c>
      <c r="D411" s="226" t="str">
        <f>IF(PLANILHA!F411=0,"",PLANILHA!F411)</f>
        <v>UN</v>
      </c>
      <c r="E411" s="227">
        <f>IF(PLANILHA!G411=0,"",PLANILHA!G411)</f>
        <v>6</v>
      </c>
      <c r="F411" s="202" t="s">
        <v>1433</v>
      </c>
      <c r="G411" s="174" t="str">
        <f t="shared" si="13"/>
        <v>I</v>
      </c>
    </row>
    <row r="412" spans="1:7" ht="51" x14ac:dyDescent="0.2">
      <c r="A412" s="172" t="str">
        <f t="shared" si="12"/>
        <v>F</v>
      </c>
      <c r="B412" s="225" t="str">
        <f>IF(PLANILHA!B412=0,"",PLANILHA!B412)</f>
        <v xml:space="preserve"> 8.7.2 </v>
      </c>
      <c r="C412" s="225" t="str">
        <f>IF(PLANILHA!E412=0,"",PLANILHA!E412)</f>
        <v>Lâmpada LED 13,5W, com base E-27, 1400 até 1510lm</v>
      </c>
      <c r="D412" s="226" t="str">
        <f>IF(PLANILHA!F412=0,"",PLANILHA!F412)</f>
        <v>UN</v>
      </c>
      <c r="E412" s="227">
        <f>IF(PLANILHA!G412=0,"",PLANILHA!G412)</f>
        <v>52</v>
      </c>
      <c r="F412" s="202" t="s">
        <v>1434</v>
      </c>
      <c r="G412" s="174" t="str">
        <f t="shared" si="13"/>
        <v>I</v>
      </c>
    </row>
    <row r="413" spans="1:7" ht="51" x14ac:dyDescent="0.2">
      <c r="A413" s="172" t="str">
        <f t="shared" si="12"/>
        <v>F</v>
      </c>
      <c r="B413" s="225" t="str">
        <f>IF(PLANILHA!B413=0,"",PLANILHA!B413)</f>
        <v xml:space="preserve"> 8.7.3 </v>
      </c>
      <c r="C413" s="225" t="str">
        <f>IF(PLANILHA!E413=0,"",PLANILHA!E413)</f>
        <v>LUMINÁRIA TIPO PLAFON, DE SOBREPOR, COM 1 LÂMPADA LED, SEM REATOR - FORNECIMENTO E INSTALAÇÃO. AF_02/2020</v>
      </c>
      <c r="D413" s="226" t="str">
        <f>IF(PLANILHA!F413=0,"",PLANILHA!F413)</f>
        <v>UN</v>
      </c>
      <c r="E413" s="227">
        <f>IF(PLANILHA!G413=0,"",PLANILHA!G413)</f>
        <v>51</v>
      </c>
      <c r="F413" s="202" t="s">
        <v>1435</v>
      </c>
      <c r="G413" s="174" t="str">
        <f t="shared" si="13"/>
        <v>I</v>
      </c>
    </row>
    <row r="414" spans="1:7" ht="51" x14ac:dyDescent="0.2">
      <c r="A414" s="172" t="str">
        <f t="shared" si="12"/>
        <v>F</v>
      </c>
      <c r="B414" s="225" t="str">
        <f>IF(PLANILHA!B414=0,"",PLANILHA!B414)</f>
        <v xml:space="preserve"> 8.7.4 </v>
      </c>
      <c r="C414" s="225" t="str">
        <f>IF(PLANILHA!E414=0,"",PLANILHA!E414)</f>
        <v>LUMINÁRIA COMERCIAL DE EMBUTIR COM DIFUSOR TRANSPARENTE OU FOSCO PARA 2 LÂMPADAS TUBULARES DE LED 18/20W - COMPLETA</v>
      </c>
      <c r="D414" s="226" t="str">
        <f>IF(PLANILHA!F414=0,"",PLANILHA!F414)</f>
        <v>UN</v>
      </c>
      <c r="E414" s="227">
        <f>IF(PLANILHA!G414=0,"",PLANILHA!G414)</f>
        <v>14</v>
      </c>
      <c r="F414" s="202" t="s">
        <v>1436</v>
      </c>
      <c r="G414" s="174" t="str">
        <f t="shared" si="13"/>
        <v>I</v>
      </c>
    </row>
    <row r="415" spans="1:7" hidden="1" x14ac:dyDescent="0.2">
      <c r="A415" s="172" t="str">
        <f t="shared" si="12"/>
        <v/>
      </c>
      <c r="B415" s="225" t="str">
        <f>IF(PLANILHA!B415=0,"",PLANILHA!B415)</f>
        <v/>
      </c>
      <c r="C415" s="225" t="str">
        <f>IF(PLANILHA!E415=0,"",PLANILHA!E415)</f>
        <v/>
      </c>
      <c r="D415" s="226" t="str">
        <f>IF(PLANILHA!F415=0,"",PLANILHA!F415)</f>
        <v/>
      </c>
      <c r="E415" s="227" t="str">
        <f>IF(PLANILHA!G415=0,"",PLANILHA!G415)</f>
        <v/>
      </c>
      <c r="F415" s="202"/>
      <c r="G415" s="174" t="str">
        <f t="shared" si="13"/>
        <v>T</v>
      </c>
    </row>
    <row r="416" spans="1:7" hidden="1" x14ac:dyDescent="0.2">
      <c r="A416" s="172" t="str">
        <f t="shared" si="12"/>
        <v/>
      </c>
      <c r="B416" s="225" t="str">
        <f>IF(PLANILHA!B416=0,"",PLANILHA!B416)</f>
        <v/>
      </c>
      <c r="C416" s="225" t="str">
        <f>IF(PLANILHA!E416=0,"",PLANILHA!E416)</f>
        <v/>
      </c>
      <c r="D416" s="226" t="str">
        <f>IF(PLANILHA!F416=0,"",PLANILHA!F416)</f>
        <v/>
      </c>
      <c r="E416" s="227" t="str">
        <f>IF(PLANILHA!G416=0,"",PLANILHA!G416)</f>
        <v/>
      </c>
      <c r="F416" s="202"/>
      <c r="G416" s="174" t="str">
        <f t="shared" si="13"/>
        <v>T</v>
      </c>
    </row>
    <row r="417" spans="1:7" hidden="1" x14ac:dyDescent="0.2">
      <c r="A417" s="172" t="str">
        <f t="shared" si="12"/>
        <v/>
      </c>
      <c r="B417" s="225" t="str">
        <f>IF(PLANILHA!B417=0,"",PLANILHA!B417)</f>
        <v/>
      </c>
      <c r="C417" s="225" t="str">
        <f>IF(PLANILHA!E417=0,"",PLANILHA!E417)</f>
        <v/>
      </c>
      <c r="D417" s="226" t="str">
        <f>IF(PLANILHA!F417=0,"",PLANILHA!F417)</f>
        <v/>
      </c>
      <c r="E417" s="227" t="str">
        <f>IF(PLANILHA!G417=0,"",PLANILHA!G417)</f>
        <v/>
      </c>
      <c r="F417" s="202"/>
      <c r="G417" s="174" t="str">
        <f t="shared" si="13"/>
        <v>T</v>
      </c>
    </row>
    <row r="418" spans="1:7" hidden="1" x14ac:dyDescent="0.2">
      <c r="A418" s="172" t="str">
        <f t="shared" si="12"/>
        <v/>
      </c>
      <c r="B418" s="225" t="str">
        <f>IF(PLANILHA!B418=0,"",PLANILHA!B418)</f>
        <v/>
      </c>
      <c r="C418" s="225" t="str">
        <f>IF(PLANILHA!E418=0,"",PLANILHA!E418)</f>
        <v/>
      </c>
      <c r="D418" s="226" t="str">
        <f>IF(PLANILHA!F418=0,"",PLANILHA!F418)</f>
        <v/>
      </c>
      <c r="E418" s="227" t="str">
        <f>IF(PLANILHA!G418=0,"",PLANILHA!G418)</f>
        <v/>
      </c>
      <c r="F418" s="202"/>
      <c r="G418" s="174" t="str">
        <f t="shared" si="13"/>
        <v>T</v>
      </c>
    </row>
    <row r="419" spans="1:7" hidden="1" x14ac:dyDescent="0.2">
      <c r="A419" s="172" t="str">
        <f t="shared" si="12"/>
        <v/>
      </c>
      <c r="B419" s="225" t="str">
        <f>IF(PLANILHA!B419=0,"",PLANILHA!B419)</f>
        <v/>
      </c>
      <c r="C419" s="225" t="str">
        <f>IF(PLANILHA!E419=0,"",PLANILHA!E419)</f>
        <v/>
      </c>
      <c r="D419" s="226" t="str">
        <f>IF(PLANILHA!F419=0,"",PLANILHA!F419)</f>
        <v/>
      </c>
      <c r="E419" s="227" t="str">
        <f>IF(PLANILHA!G419=0,"",PLANILHA!G419)</f>
        <v/>
      </c>
      <c r="F419" s="202"/>
      <c r="G419" s="174" t="str">
        <f t="shared" si="13"/>
        <v>T</v>
      </c>
    </row>
    <row r="420" spans="1:7" hidden="1" x14ac:dyDescent="0.2">
      <c r="A420" s="172" t="str">
        <f t="shared" si="12"/>
        <v/>
      </c>
      <c r="B420" s="225" t="str">
        <f>IF(PLANILHA!B420=0,"",PLANILHA!B420)</f>
        <v/>
      </c>
      <c r="C420" s="225" t="str">
        <f>IF(PLANILHA!E420=0,"",PLANILHA!E420)</f>
        <v/>
      </c>
      <c r="D420" s="226" t="str">
        <f>IF(PLANILHA!F420=0,"",PLANILHA!F420)</f>
        <v/>
      </c>
      <c r="E420" s="227" t="str">
        <f>IF(PLANILHA!G420=0,"",PLANILHA!G420)</f>
        <v/>
      </c>
      <c r="F420" s="202"/>
      <c r="G420" s="174" t="str">
        <f t="shared" si="13"/>
        <v>T</v>
      </c>
    </row>
    <row r="421" spans="1:7" hidden="1" x14ac:dyDescent="0.2">
      <c r="A421" s="172" t="str">
        <f t="shared" si="12"/>
        <v/>
      </c>
      <c r="B421" s="225" t="str">
        <f>IF(PLANILHA!B421=0,"",PLANILHA!B421)</f>
        <v/>
      </c>
      <c r="C421" s="225" t="str">
        <f>IF(PLANILHA!E421=0,"",PLANILHA!E421)</f>
        <v/>
      </c>
      <c r="D421" s="226" t="str">
        <f>IF(PLANILHA!F421=0,"",PLANILHA!F421)</f>
        <v/>
      </c>
      <c r="E421" s="227" t="str">
        <f>IF(PLANILHA!G421=0,"",PLANILHA!G421)</f>
        <v/>
      </c>
      <c r="F421" s="202"/>
      <c r="G421" s="174" t="str">
        <f t="shared" si="13"/>
        <v>T</v>
      </c>
    </row>
    <row r="422" spans="1:7" hidden="1" x14ac:dyDescent="0.2">
      <c r="A422" s="172" t="str">
        <f t="shared" si="12"/>
        <v/>
      </c>
      <c r="B422" s="225" t="str">
        <f>IF(PLANILHA!B422=0,"",PLANILHA!B422)</f>
        <v/>
      </c>
      <c r="C422" s="225" t="str">
        <f>IF(PLANILHA!E422=0,"",PLANILHA!E422)</f>
        <v/>
      </c>
      <c r="D422" s="226" t="str">
        <f>IF(PLANILHA!F422=0,"",PLANILHA!F422)</f>
        <v/>
      </c>
      <c r="E422" s="227" t="str">
        <f>IF(PLANILHA!G422=0,"",PLANILHA!G422)</f>
        <v/>
      </c>
      <c r="F422" s="202"/>
      <c r="G422" s="174" t="str">
        <f t="shared" si="13"/>
        <v>T</v>
      </c>
    </row>
    <row r="423" spans="1:7" hidden="1" x14ac:dyDescent="0.2">
      <c r="A423" s="172" t="str">
        <f t="shared" si="12"/>
        <v/>
      </c>
      <c r="B423" s="225" t="str">
        <f>IF(PLANILHA!B423=0,"",PLANILHA!B423)</f>
        <v/>
      </c>
      <c r="C423" s="225" t="str">
        <f>IF(PLANILHA!E423=0,"",PLANILHA!E423)</f>
        <v/>
      </c>
      <c r="D423" s="226" t="str">
        <f>IF(PLANILHA!F423=0,"",PLANILHA!F423)</f>
        <v/>
      </c>
      <c r="E423" s="227" t="str">
        <f>IF(PLANILHA!G423=0,"",PLANILHA!G423)</f>
        <v/>
      </c>
      <c r="F423" s="202"/>
      <c r="G423" s="174" t="str">
        <f t="shared" si="13"/>
        <v>T</v>
      </c>
    </row>
    <row r="424" spans="1:7" hidden="1" x14ac:dyDescent="0.2">
      <c r="A424" s="172" t="str">
        <f t="shared" si="12"/>
        <v/>
      </c>
      <c r="B424" s="225" t="str">
        <f>IF(PLANILHA!B424=0,"",PLANILHA!B424)</f>
        <v/>
      </c>
      <c r="C424" s="225" t="str">
        <f>IF(PLANILHA!E424=0,"",PLANILHA!E424)</f>
        <v/>
      </c>
      <c r="D424" s="226" t="str">
        <f>IF(PLANILHA!F424=0,"",PLANILHA!F424)</f>
        <v/>
      </c>
      <c r="E424" s="227" t="str">
        <f>IF(PLANILHA!G424=0,"",PLANILHA!G424)</f>
        <v/>
      </c>
      <c r="F424" s="202"/>
      <c r="G424" s="174" t="str">
        <f t="shared" si="13"/>
        <v>T</v>
      </c>
    </row>
    <row r="425" spans="1:7" hidden="1" x14ac:dyDescent="0.2">
      <c r="A425" s="172" t="str">
        <f t="shared" si="12"/>
        <v/>
      </c>
      <c r="B425" s="225" t="str">
        <f>IF(PLANILHA!B425=0,"",PLANILHA!B425)</f>
        <v/>
      </c>
      <c r="C425" s="225" t="str">
        <f>IF(PLANILHA!E425=0,"",PLANILHA!E425)</f>
        <v/>
      </c>
      <c r="D425" s="226" t="str">
        <f>IF(PLANILHA!F425=0,"",PLANILHA!F425)</f>
        <v/>
      </c>
      <c r="E425" s="227" t="str">
        <f>IF(PLANILHA!G425=0,"",PLANILHA!G425)</f>
        <v/>
      </c>
      <c r="F425" s="202"/>
      <c r="G425" s="174" t="str">
        <f t="shared" si="13"/>
        <v>T</v>
      </c>
    </row>
    <row r="426" spans="1:7" hidden="1" x14ac:dyDescent="0.2">
      <c r="A426" s="172" t="str">
        <f t="shared" si="12"/>
        <v/>
      </c>
      <c r="B426" s="225" t="str">
        <f>IF(PLANILHA!B426=0,"",PLANILHA!B426)</f>
        <v/>
      </c>
      <c r="C426" s="225" t="str">
        <f>IF(PLANILHA!E426=0,"",PLANILHA!E426)</f>
        <v/>
      </c>
      <c r="D426" s="226" t="str">
        <f>IF(PLANILHA!F426=0,"",PLANILHA!F426)</f>
        <v/>
      </c>
      <c r="E426" s="227" t="str">
        <f>IF(PLANILHA!G426=0,"",PLANILHA!G426)</f>
        <v/>
      </c>
      <c r="F426" s="202"/>
      <c r="G426" s="174" t="str">
        <f t="shared" si="13"/>
        <v>T</v>
      </c>
    </row>
    <row r="427" spans="1:7" hidden="1" x14ac:dyDescent="0.2">
      <c r="A427" s="172" t="str">
        <f t="shared" si="12"/>
        <v/>
      </c>
      <c r="B427" s="225" t="str">
        <f>IF(PLANILHA!B427=0,"",PLANILHA!B427)</f>
        <v/>
      </c>
      <c r="C427" s="225" t="str">
        <f>IF(PLANILHA!E427=0,"",PLANILHA!E427)</f>
        <v/>
      </c>
      <c r="D427" s="226" t="str">
        <f>IF(PLANILHA!F427=0,"",PLANILHA!F427)</f>
        <v/>
      </c>
      <c r="E427" s="227" t="str">
        <f>IF(PLANILHA!G427=0,"",PLANILHA!G427)</f>
        <v/>
      </c>
      <c r="F427" s="202"/>
      <c r="G427" s="174" t="str">
        <f t="shared" si="13"/>
        <v>T</v>
      </c>
    </row>
    <row r="428" spans="1:7" hidden="1" x14ac:dyDescent="0.2">
      <c r="A428" s="172" t="str">
        <f t="shared" si="12"/>
        <v/>
      </c>
      <c r="B428" s="225" t="str">
        <f>IF(PLANILHA!B428=0,"",PLANILHA!B428)</f>
        <v/>
      </c>
      <c r="C428" s="225" t="str">
        <f>IF(PLANILHA!E428=0,"",PLANILHA!E428)</f>
        <v/>
      </c>
      <c r="D428" s="226" t="str">
        <f>IF(PLANILHA!F428=0,"",PLANILHA!F428)</f>
        <v/>
      </c>
      <c r="E428" s="227" t="str">
        <f>IF(PLANILHA!G428=0,"",PLANILHA!G428)</f>
        <v/>
      </c>
      <c r="F428" s="202"/>
      <c r="G428" s="174" t="str">
        <f t="shared" si="13"/>
        <v>T</v>
      </c>
    </row>
    <row r="429" spans="1:7" hidden="1" x14ac:dyDescent="0.2">
      <c r="A429" s="172" t="str">
        <f t="shared" si="12"/>
        <v/>
      </c>
      <c r="B429" s="225" t="str">
        <f>IF(PLANILHA!B429=0,"",PLANILHA!B429)</f>
        <v/>
      </c>
      <c r="C429" s="225" t="str">
        <f>IF(PLANILHA!E429=0,"",PLANILHA!E429)</f>
        <v/>
      </c>
      <c r="D429" s="226" t="str">
        <f>IF(PLANILHA!F429=0,"",PLANILHA!F429)</f>
        <v/>
      </c>
      <c r="E429" s="227" t="str">
        <f>IF(PLANILHA!G429=0,"",PLANILHA!G429)</f>
        <v/>
      </c>
      <c r="F429" s="202"/>
      <c r="G429" s="174" t="str">
        <f t="shared" si="13"/>
        <v>T</v>
      </c>
    </row>
    <row r="430" spans="1:7" hidden="1" x14ac:dyDescent="0.2">
      <c r="A430" s="172" t="str">
        <f t="shared" si="12"/>
        <v/>
      </c>
      <c r="B430" s="225" t="str">
        <f>IF(PLANILHA!B430=0,"",PLANILHA!B430)</f>
        <v/>
      </c>
      <c r="C430" s="225" t="str">
        <f>IF(PLANILHA!E430=0,"",PLANILHA!E430)</f>
        <v/>
      </c>
      <c r="D430" s="226" t="str">
        <f>IF(PLANILHA!F430=0,"",PLANILHA!F430)</f>
        <v/>
      </c>
      <c r="E430" s="227" t="str">
        <f>IF(PLANILHA!G430=0,"",PLANILHA!G430)</f>
        <v/>
      </c>
      <c r="F430" s="202"/>
      <c r="G430" s="174" t="str">
        <f t="shared" si="13"/>
        <v>T</v>
      </c>
    </row>
    <row r="431" spans="1:7" hidden="1" x14ac:dyDescent="0.2">
      <c r="A431" s="172" t="str">
        <f t="shared" si="12"/>
        <v/>
      </c>
      <c r="B431" s="225" t="str">
        <f>IF(PLANILHA!B431=0,"",PLANILHA!B431)</f>
        <v/>
      </c>
      <c r="C431" s="225" t="str">
        <f>IF(PLANILHA!E431=0,"",PLANILHA!E431)</f>
        <v/>
      </c>
      <c r="D431" s="226" t="str">
        <f>IF(PLANILHA!F431=0,"",PLANILHA!F431)</f>
        <v/>
      </c>
      <c r="E431" s="227" t="str">
        <f>IF(PLANILHA!G431=0,"",PLANILHA!G431)</f>
        <v/>
      </c>
      <c r="F431" s="202"/>
      <c r="G431" s="174" t="str">
        <f t="shared" si="13"/>
        <v>T</v>
      </c>
    </row>
    <row r="432" spans="1:7" hidden="1" x14ac:dyDescent="0.2">
      <c r="A432" s="172" t="str">
        <f t="shared" si="12"/>
        <v/>
      </c>
      <c r="B432" s="225" t="str">
        <f>IF(PLANILHA!B432=0,"",PLANILHA!B432)</f>
        <v/>
      </c>
      <c r="C432" s="225" t="str">
        <f>IF(PLANILHA!E432=0,"",PLANILHA!E432)</f>
        <v/>
      </c>
      <c r="D432" s="226" t="str">
        <f>IF(PLANILHA!F432=0,"",PLANILHA!F432)</f>
        <v/>
      </c>
      <c r="E432" s="227" t="str">
        <f>IF(PLANILHA!G432=0,"",PLANILHA!G432)</f>
        <v/>
      </c>
      <c r="F432" s="202"/>
      <c r="G432" s="174" t="str">
        <f t="shared" si="13"/>
        <v>T</v>
      </c>
    </row>
    <row r="433" spans="1:7" hidden="1" x14ac:dyDescent="0.2">
      <c r="A433" s="172" t="str">
        <f t="shared" si="12"/>
        <v/>
      </c>
      <c r="B433" s="225" t="str">
        <f>IF(PLANILHA!B433=0,"",PLANILHA!B433)</f>
        <v/>
      </c>
      <c r="C433" s="225" t="str">
        <f>IF(PLANILHA!E433=0,"",PLANILHA!E433)</f>
        <v/>
      </c>
      <c r="D433" s="226" t="str">
        <f>IF(PLANILHA!F433=0,"",PLANILHA!F433)</f>
        <v/>
      </c>
      <c r="E433" s="227" t="str">
        <f>IF(PLANILHA!G433=0,"",PLANILHA!G433)</f>
        <v/>
      </c>
      <c r="F433" s="202"/>
      <c r="G433" s="174" t="str">
        <f t="shared" si="13"/>
        <v>T</v>
      </c>
    </row>
    <row r="434" spans="1:7" hidden="1" x14ac:dyDescent="0.2">
      <c r="A434" s="172" t="str">
        <f t="shared" si="12"/>
        <v/>
      </c>
      <c r="B434" s="225" t="str">
        <f>IF(PLANILHA!B434=0,"",PLANILHA!B434)</f>
        <v/>
      </c>
      <c r="C434" s="225" t="str">
        <f>IF(PLANILHA!E434=0,"",PLANILHA!E434)</f>
        <v/>
      </c>
      <c r="D434" s="226" t="str">
        <f>IF(PLANILHA!F434=0,"",PLANILHA!F434)</f>
        <v/>
      </c>
      <c r="E434" s="227" t="str">
        <f>IF(PLANILHA!G434=0,"",PLANILHA!G434)</f>
        <v/>
      </c>
      <c r="F434" s="202"/>
      <c r="G434" s="174" t="str">
        <f t="shared" si="13"/>
        <v>T</v>
      </c>
    </row>
    <row r="435" spans="1:7" hidden="1" x14ac:dyDescent="0.2">
      <c r="A435" s="172" t="str">
        <f t="shared" si="12"/>
        <v/>
      </c>
      <c r="B435" s="225" t="str">
        <f>IF(PLANILHA!B435=0,"",PLANILHA!B435)</f>
        <v/>
      </c>
      <c r="C435" s="225" t="str">
        <f>IF(PLANILHA!E435=0,"",PLANILHA!E435)</f>
        <v/>
      </c>
      <c r="D435" s="226" t="str">
        <f>IF(PLANILHA!F435=0,"",PLANILHA!F435)</f>
        <v/>
      </c>
      <c r="E435" s="227" t="str">
        <f>IF(PLANILHA!G435=0,"",PLANILHA!G435)</f>
        <v/>
      </c>
      <c r="F435" s="202"/>
      <c r="G435" s="174" t="str">
        <f t="shared" si="13"/>
        <v>T</v>
      </c>
    </row>
    <row r="436" spans="1:7" hidden="1" x14ac:dyDescent="0.2">
      <c r="A436" s="172" t="str">
        <f t="shared" si="12"/>
        <v/>
      </c>
      <c r="B436" s="225" t="str">
        <f>IF(PLANILHA!B436=0,"",PLANILHA!B436)</f>
        <v/>
      </c>
      <c r="C436" s="225" t="str">
        <f>IF(PLANILHA!E436=0,"",PLANILHA!E436)</f>
        <v/>
      </c>
      <c r="D436" s="226" t="str">
        <f>IF(PLANILHA!F436=0,"",PLANILHA!F436)</f>
        <v/>
      </c>
      <c r="E436" s="227" t="str">
        <f>IF(PLANILHA!G436=0,"",PLANILHA!G436)</f>
        <v/>
      </c>
      <c r="F436" s="202"/>
      <c r="G436" s="174" t="str">
        <f t="shared" si="13"/>
        <v>T</v>
      </c>
    </row>
    <row r="437" spans="1:7" hidden="1" x14ac:dyDescent="0.2">
      <c r="A437" s="172" t="str">
        <f t="shared" si="12"/>
        <v/>
      </c>
      <c r="B437" s="225" t="str">
        <f>IF(PLANILHA!B437=0,"",PLANILHA!B437)</f>
        <v/>
      </c>
      <c r="C437" s="225" t="str">
        <f>IF(PLANILHA!E437=0,"",PLANILHA!E437)</f>
        <v/>
      </c>
      <c r="D437" s="226" t="str">
        <f>IF(PLANILHA!F437=0,"",PLANILHA!F437)</f>
        <v/>
      </c>
      <c r="E437" s="227" t="str">
        <f>IF(PLANILHA!G437=0,"",PLANILHA!G437)</f>
        <v/>
      </c>
      <c r="F437" s="202"/>
      <c r="G437" s="174" t="str">
        <f t="shared" si="13"/>
        <v>T</v>
      </c>
    </row>
    <row r="438" spans="1:7" hidden="1" x14ac:dyDescent="0.2">
      <c r="A438" s="172" t="str">
        <f t="shared" si="12"/>
        <v/>
      </c>
      <c r="B438" s="225" t="str">
        <f>IF(PLANILHA!B438=0,"",PLANILHA!B438)</f>
        <v/>
      </c>
      <c r="C438" s="225" t="str">
        <f>IF(PLANILHA!E438=0,"",PLANILHA!E438)</f>
        <v/>
      </c>
      <c r="D438" s="226" t="str">
        <f>IF(PLANILHA!F438=0,"",PLANILHA!F438)</f>
        <v/>
      </c>
      <c r="E438" s="227" t="str">
        <f>IF(PLANILHA!G438=0,"",PLANILHA!G438)</f>
        <v/>
      </c>
      <c r="F438" s="202"/>
      <c r="G438" s="174" t="str">
        <f t="shared" si="13"/>
        <v>T</v>
      </c>
    </row>
    <row r="439" spans="1:7" hidden="1" x14ac:dyDescent="0.2">
      <c r="A439" s="172" t="str">
        <f t="shared" si="12"/>
        <v/>
      </c>
      <c r="B439" s="225" t="str">
        <f>IF(PLANILHA!B439=0,"",PLANILHA!B439)</f>
        <v/>
      </c>
      <c r="C439" s="225" t="str">
        <f>IF(PLANILHA!E439=0,"",PLANILHA!E439)</f>
        <v/>
      </c>
      <c r="D439" s="226" t="str">
        <f>IF(PLANILHA!F439=0,"",PLANILHA!F439)</f>
        <v/>
      </c>
      <c r="E439" s="227" t="str">
        <f>IF(PLANILHA!G439=0,"",PLANILHA!G439)</f>
        <v/>
      </c>
      <c r="F439" s="202"/>
      <c r="G439" s="174" t="str">
        <f t="shared" si="13"/>
        <v>T</v>
      </c>
    </row>
    <row r="440" spans="1:7" hidden="1" x14ac:dyDescent="0.2">
      <c r="A440" s="172" t="str">
        <f t="shared" si="12"/>
        <v/>
      </c>
      <c r="B440" s="225" t="str">
        <f>IF(PLANILHA!B440=0,"",PLANILHA!B440)</f>
        <v/>
      </c>
      <c r="C440" s="225" t="str">
        <f>IF(PLANILHA!E440=0,"",PLANILHA!E440)</f>
        <v/>
      </c>
      <c r="D440" s="226" t="str">
        <f>IF(PLANILHA!F440=0,"",PLANILHA!F440)</f>
        <v/>
      </c>
      <c r="E440" s="227" t="str">
        <f>IF(PLANILHA!G440=0,"",PLANILHA!G440)</f>
        <v/>
      </c>
      <c r="F440" s="202"/>
      <c r="G440" s="174" t="str">
        <f t="shared" si="13"/>
        <v>T</v>
      </c>
    </row>
    <row r="441" spans="1:7" hidden="1" x14ac:dyDescent="0.2">
      <c r="A441" s="172" t="str">
        <f t="shared" si="12"/>
        <v/>
      </c>
      <c r="B441" s="225" t="str">
        <f>IF(PLANILHA!B441=0,"",PLANILHA!B441)</f>
        <v/>
      </c>
      <c r="C441" s="225" t="str">
        <f>IF(PLANILHA!E441=0,"",PLANILHA!E441)</f>
        <v/>
      </c>
      <c r="D441" s="226" t="str">
        <f>IF(PLANILHA!F441=0,"",PLANILHA!F441)</f>
        <v/>
      </c>
      <c r="E441" s="227" t="str">
        <f>IF(PLANILHA!G441=0,"",PLANILHA!G441)</f>
        <v/>
      </c>
      <c r="F441" s="202"/>
      <c r="G441" s="174" t="str">
        <f t="shared" si="13"/>
        <v>T</v>
      </c>
    </row>
    <row r="442" spans="1:7" hidden="1" x14ac:dyDescent="0.2">
      <c r="A442" s="172" t="str">
        <f t="shared" si="12"/>
        <v/>
      </c>
      <c r="B442" s="225" t="str">
        <f>IF(PLANILHA!B442=0,"",PLANILHA!B442)</f>
        <v/>
      </c>
      <c r="C442" s="225" t="str">
        <f>IF(PLANILHA!E442=0,"",PLANILHA!E442)</f>
        <v/>
      </c>
      <c r="D442" s="226" t="str">
        <f>IF(PLANILHA!F442=0,"",PLANILHA!F442)</f>
        <v/>
      </c>
      <c r="E442" s="227" t="str">
        <f>IF(PLANILHA!G442=0,"",PLANILHA!G442)</f>
        <v/>
      </c>
      <c r="F442" s="202"/>
      <c r="G442" s="174" t="str">
        <f t="shared" si="13"/>
        <v>T</v>
      </c>
    </row>
    <row r="443" spans="1:7" hidden="1" x14ac:dyDescent="0.2">
      <c r="A443" s="172" t="str">
        <f t="shared" si="12"/>
        <v/>
      </c>
      <c r="B443" s="225" t="str">
        <f>IF(PLANILHA!B443=0,"",PLANILHA!B443)</f>
        <v/>
      </c>
      <c r="C443" s="225" t="str">
        <f>IF(PLANILHA!E443=0,"",PLANILHA!E443)</f>
        <v/>
      </c>
      <c r="D443" s="226" t="str">
        <f>IF(PLANILHA!F443=0,"",PLANILHA!F443)</f>
        <v/>
      </c>
      <c r="E443" s="227" t="str">
        <f>IF(PLANILHA!G443=0,"",PLANILHA!G443)</f>
        <v/>
      </c>
      <c r="F443" s="202"/>
      <c r="G443" s="174" t="str">
        <f t="shared" si="13"/>
        <v>T</v>
      </c>
    </row>
    <row r="444" spans="1:7" hidden="1" x14ac:dyDescent="0.2">
      <c r="A444" s="172" t="str">
        <f t="shared" si="12"/>
        <v/>
      </c>
      <c r="B444" s="225" t="str">
        <f>IF(PLANILHA!B444=0,"",PLANILHA!B444)</f>
        <v/>
      </c>
      <c r="C444" s="225" t="str">
        <f>IF(PLANILHA!E444=0,"",PLANILHA!E444)</f>
        <v/>
      </c>
      <c r="D444" s="226" t="str">
        <f>IF(PLANILHA!F444=0,"",PLANILHA!F444)</f>
        <v/>
      </c>
      <c r="E444" s="227" t="str">
        <f>IF(PLANILHA!G444=0,"",PLANILHA!G444)</f>
        <v/>
      </c>
      <c r="F444" s="202"/>
      <c r="G444" s="174" t="str">
        <f t="shared" si="13"/>
        <v>T</v>
      </c>
    </row>
    <row r="445" spans="1:7" hidden="1" x14ac:dyDescent="0.2">
      <c r="A445" s="172" t="str">
        <f t="shared" si="12"/>
        <v/>
      </c>
      <c r="B445" s="225" t="str">
        <f>IF(PLANILHA!B445=0,"",PLANILHA!B445)</f>
        <v/>
      </c>
      <c r="C445" s="225" t="str">
        <f>IF(PLANILHA!E445=0,"",PLANILHA!E445)</f>
        <v/>
      </c>
      <c r="D445" s="226" t="str">
        <f>IF(PLANILHA!F445=0,"",PLANILHA!F445)</f>
        <v/>
      </c>
      <c r="E445" s="227" t="str">
        <f>IF(PLANILHA!G445=0,"",PLANILHA!G445)</f>
        <v/>
      </c>
      <c r="F445" s="202"/>
      <c r="G445" s="174" t="str">
        <f t="shared" si="13"/>
        <v>T</v>
      </c>
    </row>
    <row r="446" spans="1:7" hidden="1" x14ac:dyDescent="0.2">
      <c r="A446" s="172" t="str">
        <f t="shared" si="12"/>
        <v/>
      </c>
      <c r="B446" s="225" t="str">
        <f>IF(PLANILHA!B446=0,"",PLANILHA!B446)</f>
        <v/>
      </c>
      <c r="C446" s="225" t="str">
        <f>IF(PLANILHA!E446=0,"",PLANILHA!E446)</f>
        <v/>
      </c>
      <c r="D446" s="226" t="str">
        <f>IF(PLANILHA!F446=0,"",PLANILHA!F446)</f>
        <v/>
      </c>
      <c r="E446" s="227" t="str">
        <f>IF(PLANILHA!G446=0,"",PLANILHA!G446)</f>
        <v/>
      </c>
      <c r="F446" s="202"/>
      <c r="G446" s="174" t="str">
        <f t="shared" si="13"/>
        <v>T</v>
      </c>
    </row>
    <row r="447" spans="1:7" hidden="1" x14ac:dyDescent="0.2">
      <c r="A447" s="172" t="str">
        <f t="shared" si="12"/>
        <v/>
      </c>
      <c r="B447" s="225" t="str">
        <f>IF(PLANILHA!B447=0,"",PLANILHA!B447)</f>
        <v/>
      </c>
      <c r="C447" s="225" t="str">
        <f>IF(PLANILHA!E447=0,"",PLANILHA!E447)</f>
        <v/>
      </c>
      <c r="D447" s="226" t="str">
        <f>IF(PLANILHA!F447=0,"",PLANILHA!F447)</f>
        <v/>
      </c>
      <c r="E447" s="227" t="str">
        <f>IF(PLANILHA!G447=0,"",PLANILHA!G447)</f>
        <v/>
      </c>
      <c r="F447" s="202"/>
      <c r="G447" s="174" t="str">
        <f t="shared" si="13"/>
        <v>T</v>
      </c>
    </row>
    <row r="448" spans="1:7" hidden="1" x14ac:dyDescent="0.2">
      <c r="A448" s="172" t="str">
        <f t="shared" si="12"/>
        <v/>
      </c>
      <c r="B448" s="225" t="str">
        <f>IF(PLANILHA!B448=0,"",PLANILHA!B448)</f>
        <v/>
      </c>
      <c r="C448" s="225" t="str">
        <f>IF(PLANILHA!E448=0,"",PLANILHA!E448)</f>
        <v/>
      </c>
      <c r="D448" s="226" t="str">
        <f>IF(PLANILHA!F448=0,"",PLANILHA!F448)</f>
        <v/>
      </c>
      <c r="E448" s="227" t="str">
        <f>IF(PLANILHA!G448=0,"",PLANILHA!G448)</f>
        <v/>
      </c>
      <c r="F448" s="202"/>
      <c r="G448" s="174" t="str">
        <f t="shared" si="13"/>
        <v>T</v>
      </c>
    </row>
    <row r="449" spans="1:7" hidden="1" x14ac:dyDescent="0.2">
      <c r="A449" s="172" t="str">
        <f t="shared" si="12"/>
        <v/>
      </c>
      <c r="B449" s="225" t="str">
        <f>IF(PLANILHA!B449=0,"",PLANILHA!B449)</f>
        <v/>
      </c>
      <c r="C449" s="225" t="str">
        <f>IF(PLANILHA!E449=0,"",PLANILHA!E449)</f>
        <v/>
      </c>
      <c r="D449" s="226" t="str">
        <f>IF(PLANILHA!F449=0,"",PLANILHA!F449)</f>
        <v/>
      </c>
      <c r="E449" s="227" t="str">
        <f>IF(PLANILHA!G449=0,"",PLANILHA!G449)</f>
        <v/>
      </c>
      <c r="F449" s="202"/>
      <c r="G449" s="174" t="str">
        <f t="shared" si="13"/>
        <v>T</v>
      </c>
    </row>
    <row r="450" spans="1:7" hidden="1" x14ac:dyDescent="0.2">
      <c r="A450" s="172" t="str">
        <f t="shared" si="12"/>
        <v/>
      </c>
      <c r="B450" s="225" t="str">
        <f>IF(PLANILHA!B450=0,"",PLANILHA!B450)</f>
        <v/>
      </c>
      <c r="C450" s="225" t="str">
        <f>IF(PLANILHA!E450=0,"",PLANILHA!E450)</f>
        <v/>
      </c>
      <c r="D450" s="226" t="str">
        <f>IF(PLANILHA!F450=0,"",PLANILHA!F450)</f>
        <v/>
      </c>
      <c r="E450" s="227" t="str">
        <f>IF(PLANILHA!G450=0,"",PLANILHA!G450)</f>
        <v/>
      </c>
      <c r="F450" s="202"/>
      <c r="G450" s="174" t="str">
        <f t="shared" si="13"/>
        <v>T</v>
      </c>
    </row>
    <row r="451" spans="1:7" hidden="1" x14ac:dyDescent="0.2">
      <c r="A451" s="172" t="str">
        <f t="shared" si="12"/>
        <v/>
      </c>
      <c r="B451" s="225" t="str">
        <f>IF(PLANILHA!B451=0,"",PLANILHA!B451)</f>
        <v/>
      </c>
      <c r="C451" s="225" t="str">
        <f>IF(PLANILHA!E451=0,"",PLANILHA!E451)</f>
        <v/>
      </c>
      <c r="D451" s="226" t="str">
        <f>IF(PLANILHA!F451=0,"",PLANILHA!F451)</f>
        <v/>
      </c>
      <c r="E451" s="227" t="str">
        <f>IF(PLANILHA!G451=0,"",PLANILHA!G451)</f>
        <v/>
      </c>
      <c r="F451" s="202"/>
      <c r="G451" s="174" t="str">
        <f t="shared" si="13"/>
        <v>T</v>
      </c>
    </row>
    <row r="452" spans="1:7" hidden="1" x14ac:dyDescent="0.2">
      <c r="A452" s="172" t="str">
        <f t="shared" si="12"/>
        <v/>
      </c>
      <c r="B452" s="225" t="str">
        <f>IF(PLANILHA!B452=0,"",PLANILHA!B452)</f>
        <v/>
      </c>
      <c r="C452" s="225" t="str">
        <f>IF(PLANILHA!E452=0,"",PLANILHA!E452)</f>
        <v/>
      </c>
      <c r="D452" s="226" t="str">
        <f>IF(PLANILHA!F452=0,"",PLANILHA!F452)</f>
        <v/>
      </c>
      <c r="E452" s="227" t="str">
        <f>IF(PLANILHA!G452=0,"",PLANILHA!G452)</f>
        <v/>
      </c>
      <c r="F452" s="202"/>
      <c r="G452" s="174" t="str">
        <f t="shared" si="13"/>
        <v>T</v>
      </c>
    </row>
    <row r="453" spans="1:7" hidden="1" x14ac:dyDescent="0.2">
      <c r="A453" s="172" t="str">
        <f t="shared" si="12"/>
        <v/>
      </c>
      <c r="B453" s="225" t="str">
        <f>IF(PLANILHA!B453=0,"",PLANILHA!B453)</f>
        <v/>
      </c>
      <c r="C453" s="225" t="str">
        <f>IF(PLANILHA!E453=0,"",PLANILHA!E453)</f>
        <v/>
      </c>
      <c r="D453" s="226" t="str">
        <f>IF(PLANILHA!F453=0,"",PLANILHA!F453)</f>
        <v/>
      </c>
      <c r="E453" s="227" t="str">
        <f>IF(PLANILHA!G453=0,"",PLANILHA!G453)</f>
        <v/>
      </c>
      <c r="F453" s="202"/>
      <c r="G453" s="174" t="str">
        <f t="shared" si="13"/>
        <v>T</v>
      </c>
    </row>
    <row r="454" spans="1:7" hidden="1" x14ac:dyDescent="0.2">
      <c r="A454" s="172" t="str">
        <f t="shared" si="12"/>
        <v/>
      </c>
      <c r="B454" s="225" t="str">
        <f>IF(PLANILHA!B454=0,"",PLANILHA!B454)</f>
        <v/>
      </c>
      <c r="C454" s="225" t="str">
        <f>IF(PLANILHA!E454=0,"",PLANILHA!E454)</f>
        <v/>
      </c>
      <c r="D454" s="226" t="str">
        <f>IF(PLANILHA!F454=0,"",PLANILHA!F454)</f>
        <v/>
      </c>
      <c r="E454" s="227" t="str">
        <f>IF(PLANILHA!G454=0,"",PLANILHA!G454)</f>
        <v/>
      </c>
      <c r="F454" s="202"/>
      <c r="G454" s="174" t="str">
        <f t="shared" si="13"/>
        <v>T</v>
      </c>
    </row>
    <row r="455" spans="1:7" hidden="1" x14ac:dyDescent="0.2">
      <c r="A455" s="172" t="str">
        <f t="shared" si="12"/>
        <v/>
      </c>
      <c r="B455" s="225" t="str">
        <f>IF(PLANILHA!B455=0,"",PLANILHA!B455)</f>
        <v/>
      </c>
      <c r="C455" s="225" t="str">
        <f>IF(PLANILHA!E455=0,"",PLANILHA!E455)</f>
        <v/>
      </c>
      <c r="D455" s="226" t="str">
        <f>IF(PLANILHA!F455=0,"",PLANILHA!F455)</f>
        <v/>
      </c>
      <c r="E455" s="227" t="str">
        <f>IF(PLANILHA!G455=0,"",PLANILHA!G455)</f>
        <v/>
      </c>
      <c r="F455" s="202"/>
      <c r="G455" s="174" t="str">
        <f t="shared" si="13"/>
        <v>T</v>
      </c>
    </row>
    <row r="456" spans="1:7" hidden="1" x14ac:dyDescent="0.2">
      <c r="A456" s="172" t="str">
        <f t="shared" si="12"/>
        <v/>
      </c>
      <c r="B456" s="225" t="str">
        <f>IF(PLANILHA!B456=0,"",PLANILHA!B456)</f>
        <v/>
      </c>
      <c r="C456" s="225" t="str">
        <f>IF(PLANILHA!E456=0,"",PLANILHA!E456)</f>
        <v/>
      </c>
      <c r="D456" s="226" t="str">
        <f>IF(PLANILHA!F456=0,"",PLANILHA!F456)</f>
        <v/>
      </c>
      <c r="E456" s="227" t="str">
        <f>IF(PLANILHA!G456=0,"",PLANILHA!G456)</f>
        <v/>
      </c>
      <c r="F456" s="202"/>
      <c r="G456" s="174" t="str">
        <f t="shared" si="13"/>
        <v>T</v>
      </c>
    </row>
    <row r="457" spans="1:7" hidden="1" x14ac:dyDescent="0.2">
      <c r="A457" s="172" t="str">
        <f t="shared" si="12"/>
        <v/>
      </c>
      <c r="B457" s="225" t="str">
        <f>IF(PLANILHA!B457=0,"",PLANILHA!B457)</f>
        <v/>
      </c>
      <c r="C457" s="225" t="str">
        <f>IF(PLANILHA!E457=0,"",PLANILHA!E457)</f>
        <v/>
      </c>
      <c r="D457" s="226" t="str">
        <f>IF(PLANILHA!F457=0,"",PLANILHA!F457)</f>
        <v/>
      </c>
      <c r="E457" s="227" t="str">
        <f>IF(PLANILHA!G457=0,"",PLANILHA!G457)</f>
        <v/>
      </c>
      <c r="F457" s="202"/>
      <c r="G457" s="174" t="str">
        <f t="shared" si="13"/>
        <v>T</v>
      </c>
    </row>
    <row r="458" spans="1:7" hidden="1" x14ac:dyDescent="0.2">
      <c r="A458" s="172" t="str">
        <f t="shared" si="12"/>
        <v/>
      </c>
      <c r="B458" s="225" t="str">
        <f>IF(PLANILHA!B458=0,"",PLANILHA!B458)</f>
        <v/>
      </c>
      <c r="C458" s="225" t="str">
        <f>IF(PLANILHA!E458=0,"",PLANILHA!E458)</f>
        <v/>
      </c>
      <c r="D458" s="226" t="str">
        <f>IF(PLANILHA!F458=0,"",PLANILHA!F458)</f>
        <v/>
      </c>
      <c r="E458" s="227" t="str">
        <f>IF(PLANILHA!G458=0,"",PLANILHA!G458)</f>
        <v/>
      </c>
      <c r="F458" s="202"/>
      <c r="G458" s="174" t="str">
        <f t="shared" si="13"/>
        <v>T</v>
      </c>
    </row>
    <row r="459" spans="1:7" hidden="1" x14ac:dyDescent="0.2">
      <c r="A459" s="172" t="str">
        <f t="shared" si="12"/>
        <v/>
      </c>
      <c r="B459" s="225" t="str">
        <f>IF(PLANILHA!B459=0,"",PLANILHA!B459)</f>
        <v/>
      </c>
      <c r="C459" s="225" t="str">
        <f>IF(PLANILHA!E459=0,"",PLANILHA!E459)</f>
        <v/>
      </c>
      <c r="D459" s="226" t="str">
        <f>IF(PLANILHA!F459=0,"",PLANILHA!F459)</f>
        <v/>
      </c>
      <c r="E459" s="227" t="str">
        <f>IF(PLANILHA!G459=0,"",PLANILHA!G459)</f>
        <v/>
      </c>
      <c r="F459" s="202"/>
      <c r="G459" s="174" t="str">
        <f t="shared" si="13"/>
        <v>T</v>
      </c>
    </row>
    <row r="460" spans="1:7" hidden="1" x14ac:dyDescent="0.2">
      <c r="A460" s="172" t="str">
        <f t="shared" si="12"/>
        <v/>
      </c>
      <c r="B460" s="225" t="str">
        <f>IF(PLANILHA!B460=0,"",PLANILHA!B460)</f>
        <v/>
      </c>
      <c r="C460" s="225" t="str">
        <f>IF(PLANILHA!E460=0,"",PLANILHA!E460)</f>
        <v/>
      </c>
      <c r="D460" s="226" t="str">
        <f>IF(PLANILHA!F460=0,"",PLANILHA!F460)</f>
        <v/>
      </c>
      <c r="E460" s="227" t="str">
        <f>IF(PLANILHA!G460=0,"",PLANILHA!G460)</f>
        <v/>
      </c>
      <c r="F460" s="202"/>
      <c r="G460" s="174" t="str">
        <f t="shared" si="13"/>
        <v>T</v>
      </c>
    </row>
    <row r="461" spans="1:7" hidden="1" x14ac:dyDescent="0.2">
      <c r="A461" s="172" t="str">
        <f t="shared" si="12"/>
        <v/>
      </c>
      <c r="B461" s="225" t="str">
        <f>IF(PLANILHA!B461=0,"",PLANILHA!B461)</f>
        <v/>
      </c>
      <c r="C461" s="225" t="str">
        <f>IF(PLANILHA!E461=0,"",PLANILHA!E461)</f>
        <v/>
      </c>
      <c r="D461" s="226" t="str">
        <f>IF(PLANILHA!F461=0,"",PLANILHA!F461)</f>
        <v/>
      </c>
      <c r="E461" s="227" t="str">
        <f>IF(PLANILHA!G461=0,"",PLANILHA!G461)</f>
        <v/>
      </c>
      <c r="F461" s="202"/>
      <c r="G461" s="174" t="str">
        <f t="shared" si="13"/>
        <v>T</v>
      </c>
    </row>
    <row r="462" spans="1:7" hidden="1" x14ac:dyDescent="0.2">
      <c r="A462" s="172" t="str">
        <f t="shared" ref="A462:A525" si="14">IF(B462&lt;&gt;"","F","")</f>
        <v/>
      </c>
      <c r="B462" s="225" t="str">
        <f>IF(PLANILHA!B462=0,"",PLANILHA!B462)</f>
        <v/>
      </c>
      <c r="C462" s="225" t="str">
        <f>IF(PLANILHA!E462=0,"",PLANILHA!E462)</f>
        <v/>
      </c>
      <c r="D462" s="226" t="str">
        <f>IF(PLANILHA!F462=0,"",PLANILHA!F462)</f>
        <v/>
      </c>
      <c r="E462" s="227" t="str">
        <f>IF(PLANILHA!G462=0,"",PLANILHA!G462)</f>
        <v/>
      </c>
      <c r="F462" s="202"/>
      <c r="G462" s="174" t="str">
        <f t="shared" ref="G462:G525" si="15">IF(E462="","T","I")</f>
        <v>T</v>
      </c>
    </row>
    <row r="463" spans="1:7" hidden="1" x14ac:dyDescent="0.2">
      <c r="A463" s="172" t="str">
        <f t="shared" si="14"/>
        <v/>
      </c>
      <c r="B463" s="225" t="str">
        <f>IF(PLANILHA!B463=0,"",PLANILHA!B463)</f>
        <v/>
      </c>
      <c r="C463" s="225" t="str">
        <f>IF(PLANILHA!E463=0,"",PLANILHA!E463)</f>
        <v/>
      </c>
      <c r="D463" s="226" t="str">
        <f>IF(PLANILHA!F463=0,"",PLANILHA!F463)</f>
        <v/>
      </c>
      <c r="E463" s="227" t="str">
        <f>IF(PLANILHA!G463=0,"",PLANILHA!G463)</f>
        <v/>
      </c>
      <c r="F463" s="202"/>
      <c r="G463" s="174" t="str">
        <f t="shared" si="15"/>
        <v>T</v>
      </c>
    </row>
    <row r="464" spans="1:7" hidden="1" x14ac:dyDescent="0.2">
      <c r="A464" s="172" t="str">
        <f t="shared" si="14"/>
        <v/>
      </c>
      <c r="B464" s="225" t="str">
        <f>IF(PLANILHA!B464=0,"",PLANILHA!B464)</f>
        <v/>
      </c>
      <c r="C464" s="225" t="str">
        <f>IF(PLANILHA!E464=0,"",PLANILHA!E464)</f>
        <v/>
      </c>
      <c r="D464" s="226" t="str">
        <f>IF(PLANILHA!F464=0,"",PLANILHA!F464)</f>
        <v/>
      </c>
      <c r="E464" s="227" t="str">
        <f>IF(PLANILHA!G464=0,"",PLANILHA!G464)</f>
        <v/>
      </c>
      <c r="F464" s="202"/>
      <c r="G464" s="174" t="str">
        <f t="shared" si="15"/>
        <v>T</v>
      </c>
    </row>
    <row r="465" spans="1:7" hidden="1" x14ac:dyDescent="0.2">
      <c r="A465" s="172" t="str">
        <f t="shared" si="14"/>
        <v/>
      </c>
      <c r="B465" s="225" t="str">
        <f>IF(PLANILHA!B465=0,"",PLANILHA!B465)</f>
        <v/>
      </c>
      <c r="C465" s="225" t="str">
        <f>IF(PLANILHA!E465=0,"",PLANILHA!E465)</f>
        <v/>
      </c>
      <c r="D465" s="226" t="str">
        <f>IF(PLANILHA!F465=0,"",PLANILHA!F465)</f>
        <v/>
      </c>
      <c r="E465" s="227" t="str">
        <f>IF(PLANILHA!G465=0,"",PLANILHA!G465)</f>
        <v/>
      </c>
      <c r="F465" s="202"/>
      <c r="G465" s="174" t="str">
        <f t="shared" si="15"/>
        <v>T</v>
      </c>
    </row>
    <row r="466" spans="1:7" hidden="1" x14ac:dyDescent="0.2">
      <c r="A466" s="172" t="str">
        <f t="shared" si="14"/>
        <v/>
      </c>
      <c r="B466" s="225" t="str">
        <f>IF(PLANILHA!B466=0,"",PLANILHA!B466)</f>
        <v/>
      </c>
      <c r="C466" s="225" t="str">
        <f>IF(PLANILHA!E466=0,"",PLANILHA!E466)</f>
        <v/>
      </c>
      <c r="D466" s="226" t="str">
        <f>IF(PLANILHA!F466=0,"",PLANILHA!F466)</f>
        <v/>
      </c>
      <c r="E466" s="227" t="str">
        <f>IF(PLANILHA!G466=0,"",PLANILHA!G466)</f>
        <v/>
      </c>
      <c r="F466" s="202"/>
      <c r="G466" s="174" t="str">
        <f t="shared" si="15"/>
        <v>T</v>
      </c>
    </row>
    <row r="467" spans="1:7" hidden="1" x14ac:dyDescent="0.2">
      <c r="A467" s="172" t="str">
        <f t="shared" si="14"/>
        <v/>
      </c>
      <c r="B467" s="225" t="str">
        <f>IF(PLANILHA!B467=0,"",PLANILHA!B467)</f>
        <v/>
      </c>
      <c r="C467" s="225" t="str">
        <f>IF(PLANILHA!E467=0,"",PLANILHA!E467)</f>
        <v/>
      </c>
      <c r="D467" s="226" t="str">
        <f>IF(PLANILHA!F467=0,"",PLANILHA!F467)</f>
        <v/>
      </c>
      <c r="E467" s="227" t="str">
        <f>IF(PLANILHA!G467=0,"",PLANILHA!G467)</f>
        <v/>
      </c>
      <c r="F467" s="202"/>
      <c r="G467" s="174" t="str">
        <f t="shared" si="15"/>
        <v>T</v>
      </c>
    </row>
    <row r="468" spans="1:7" hidden="1" x14ac:dyDescent="0.2">
      <c r="A468" s="172" t="str">
        <f t="shared" si="14"/>
        <v/>
      </c>
      <c r="B468" s="225" t="str">
        <f>IF(PLANILHA!B468=0,"",PLANILHA!B468)</f>
        <v/>
      </c>
      <c r="C468" s="225" t="str">
        <f>IF(PLANILHA!E468=0,"",PLANILHA!E468)</f>
        <v/>
      </c>
      <c r="D468" s="226" t="str">
        <f>IF(PLANILHA!F468=0,"",PLANILHA!F468)</f>
        <v/>
      </c>
      <c r="E468" s="227" t="str">
        <f>IF(PLANILHA!G468=0,"",PLANILHA!G468)</f>
        <v/>
      </c>
      <c r="F468" s="202"/>
      <c r="G468" s="174" t="str">
        <f t="shared" si="15"/>
        <v>T</v>
      </c>
    </row>
    <row r="469" spans="1:7" hidden="1" x14ac:dyDescent="0.2">
      <c r="A469" s="172" t="str">
        <f t="shared" si="14"/>
        <v/>
      </c>
      <c r="B469" s="225" t="str">
        <f>IF(PLANILHA!B469=0,"",PLANILHA!B469)</f>
        <v/>
      </c>
      <c r="C469" s="225" t="str">
        <f>IF(PLANILHA!E469=0,"",PLANILHA!E469)</f>
        <v/>
      </c>
      <c r="D469" s="226" t="str">
        <f>IF(PLANILHA!F469=0,"",PLANILHA!F469)</f>
        <v/>
      </c>
      <c r="E469" s="227" t="str">
        <f>IF(PLANILHA!G469=0,"",PLANILHA!G469)</f>
        <v/>
      </c>
      <c r="F469" s="202"/>
      <c r="G469" s="174" t="str">
        <f t="shared" si="15"/>
        <v>T</v>
      </c>
    </row>
    <row r="470" spans="1:7" hidden="1" x14ac:dyDescent="0.2">
      <c r="A470" s="172" t="str">
        <f t="shared" si="14"/>
        <v/>
      </c>
      <c r="B470" s="225" t="str">
        <f>IF(PLANILHA!B470=0,"",PLANILHA!B470)</f>
        <v/>
      </c>
      <c r="C470" s="225" t="str">
        <f>IF(PLANILHA!E470=0,"",PLANILHA!E470)</f>
        <v/>
      </c>
      <c r="D470" s="226" t="str">
        <f>IF(PLANILHA!F470=0,"",PLANILHA!F470)</f>
        <v/>
      </c>
      <c r="E470" s="227" t="str">
        <f>IF(PLANILHA!G470=0,"",PLANILHA!G470)</f>
        <v/>
      </c>
      <c r="F470" s="202"/>
      <c r="G470" s="174" t="str">
        <f t="shared" si="15"/>
        <v>T</v>
      </c>
    </row>
    <row r="471" spans="1:7" hidden="1" x14ac:dyDescent="0.2">
      <c r="A471" s="172" t="str">
        <f t="shared" si="14"/>
        <v/>
      </c>
      <c r="B471" s="225" t="str">
        <f>IF(PLANILHA!B471=0,"",PLANILHA!B471)</f>
        <v/>
      </c>
      <c r="C471" s="225" t="str">
        <f>IF(PLANILHA!E471=0,"",PLANILHA!E471)</f>
        <v/>
      </c>
      <c r="D471" s="226" t="str">
        <f>IF(PLANILHA!F471=0,"",PLANILHA!F471)</f>
        <v/>
      </c>
      <c r="E471" s="227" t="str">
        <f>IF(PLANILHA!G471=0,"",PLANILHA!G471)</f>
        <v/>
      </c>
      <c r="F471" s="202"/>
      <c r="G471" s="174" t="str">
        <f t="shared" si="15"/>
        <v>T</v>
      </c>
    </row>
    <row r="472" spans="1:7" hidden="1" x14ac:dyDescent="0.2">
      <c r="A472" s="172" t="str">
        <f t="shared" si="14"/>
        <v/>
      </c>
      <c r="B472" s="225" t="str">
        <f>IF(PLANILHA!B472=0,"",PLANILHA!B472)</f>
        <v/>
      </c>
      <c r="C472" s="225" t="str">
        <f>IF(PLANILHA!E472=0,"",PLANILHA!E472)</f>
        <v/>
      </c>
      <c r="D472" s="226" t="str">
        <f>IF(PLANILHA!F472=0,"",PLANILHA!F472)</f>
        <v/>
      </c>
      <c r="E472" s="227" t="str">
        <f>IF(PLANILHA!G472=0,"",PLANILHA!G472)</f>
        <v/>
      </c>
      <c r="F472" s="202"/>
      <c r="G472" s="174" t="str">
        <f t="shared" si="15"/>
        <v>T</v>
      </c>
    </row>
    <row r="473" spans="1:7" hidden="1" x14ac:dyDescent="0.2">
      <c r="A473" s="172" t="str">
        <f t="shared" si="14"/>
        <v/>
      </c>
      <c r="B473" s="225" t="str">
        <f>IF(PLANILHA!B473=0,"",PLANILHA!B473)</f>
        <v/>
      </c>
      <c r="C473" s="225" t="str">
        <f>IF(PLANILHA!E473=0,"",PLANILHA!E473)</f>
        <v/>
      </c>
      <c r="D473" s="226" t="str">
        <f>IF(PLANILHA!F473=0,"",PLANILHA!F473)</f>
        <v/>
      </c>
      <c r="E473" s="227" t="str">
        <f>IF(PLANILHA!G473=0,"",PLANILHA!G473)</f>
        <v/>
      </c>
      <c r="F473" s="202"/>
      <c r="G473" s="174" t="str">
        <f t="shared" si="15"/>
        <v>T</v>
      </c>
    </row>
    <row r="474" spans="1:7" hidden="1" x14ac:dyDescent="0.2">
      <c r="A474" s="172" t="str">
        <f t="shared" si="14"/>
        <v/>
      </c>
      <c r="B474" s="225" t="str">
        <f>IF(PLANILHA!B474=0,"",PLANILHA!B474)</f>
        <v/>
      </c>
      <c r="C474" s="225" t="str">
        <f>IF(PLANILHA!E474=0,"",PLANILHA!E474)</f>
        <v/>
      </c>
      <c r="D474" s="226" t="str">
        <f>IF(PLANILHA!F474=0,"",PLANILHA!F474)</f>
        <v/>
      </c>
      <c r="E474" s="227" t="str">
        <f>IF(PLANILHA!G474=0,"",PLANILHA!G474)</f>
        <v/>
      </c>
      <c r="F474" s="202"/>
      <c r="G474" s="174" t="str">
        <f t="shared" si="15"/>
        <v>T</v>
      </c>
    </row>
    <row r="475" spans="1:7" hidden="1" x14ac:dyDescent="0.2">
      <c r="A475" s="172" t="str">
        <f t="shared" si="14"/>
        <v/>
      </c>
      <c r="B475" s="225" t="str">
        <f>IF(PLANILHA!B475=0,"",PLANILHA!B475)</f>
        <v/>
      </c>
      <c r="C475" s="225" t="str">
        <f>IF(PLANILHA!E475=0,"",PLANILHA!E475)</f>
        <v/>
      </c>
      <c r="D475" s="226" t="str">
        <f>IF(PLANILHA!F475=0,"",PLANILHA!F475)</f>
        <v/>
      </c>
      <c r="E475" s="227" t="str">
        <f>IF(PLANILHA!G475=0,"",PLANILHA!G475)</f>
        <v/>
      </c>
      <c r="F475" s="202"/>
      <c r="G475" s="174" t="str">
        <f t="shared" si="15"/>
        <v>T</v>
      </c>
    </row>
    <row r="476" spans="1:7" hidden="1" x14ac:dyDescent="0.2">
      <c r="A476" s="172" t="str">
        <f t="shared" si="14"/>
        <v/>
      </c>
      <c r="B476" s="225" t="str">
        <f>IF(PLANILHA!B476=0,"",PLANILHA!B476)</f>
        <v/>
      </c>
      <c r="C476" s="225" t="str">
        <f>IF(PLANILHA!E476=0,"",PLANILHA!E476)</f>
        <v/>
      </c>
      <c r="D476" s="226" t="str">
        <f>IF(PLANILHA!F476=0,"",PLANILHA!F476)</f>
        <v/>
      </c>
      <c r="E476" s="227" t="str">
        <f>IF(PLANILHA!G476=0,"",PLANILHA!G476)</f>
        <v/>
      </c>
      <c r="F476" s="202"/>
      <c r="G476" s="174" t="str">
        <f t="shared" si="15"/>
        <v>T</v>
      </c>
    </row>
    <row r="477" spans="1:7" hidden="1" x14ac:dyDescent="0.2">
      <c r="A477" s="172" t="str">
        <f t="shared" si="14"/>
        <v/>
      </c>
      <c r="B477" s="225" t="str">
        <f>IF(PLANILHA!B477=0,"",PLANILHA!B477)</f>
        <v/>
      </c>
      <c r="C477" s="225" t="str">
        <f>IF(PLANILHA!E477=0,"",PLANILHA!E477)</f>
        <v/>
      </c>
      <c r="D477" s="226" t="str">
        <f>IF(PLANILHA!F477=0,"",PLANILHA!F477)</f>
        <v/>
      </c>
      <c r="E477" s="227" t="str">
        <f>IF(PLANILHA!G477=0,"",PLANILHA!G477)</f>
        <v/>
      </c>
      <c r="F477" s="202"/>
      <c r="G477" s="174" t="str">
        <f t="shared" si="15"/>
        <v>T</v>
      </c>
    </row>
    <row r="478" spans="1:7" hidden="1" x14ac:dyDescent="0.2">
      <c r="A478" s="172" t="str">
        <f t="shared" si="14"/>
        <v/>
      </c>
      <c r="B478" s="225" t="str">
        <f>IF(PLANILHA!B478=0,"",PLANILHA!B478)</f>
        <v/>
      </c>
      <c r="C478" s="225" t="str">
        <f>IF(PLANILHA!E478=0,"",PLANILHA!E478)</f>
        <v/>
      </c>
      <c r="D478" s="226" t="str">
        <f>IF(PLANILHA!F478=0,"",PLANILHA!F478)</f>
        <v/>
      </c>
      <c r="E478" s="227" t="str">
        <f>IF(PLANILHA!G478=0,"",PLANILHA!G478)</f>
        <v/>
      </c>
      <c r="F478" s="202"/>
      <c r="G478" s="174" t="str">
        <f t="shared" si="15"/>
        <v>T</v>
      </c>
    </row>
    <row r="479" spans="1:7" hidden="1" x14ac:dyDescent="0.2">
      <c r="A479" s="172" t="str">
        <f t="shared" si="14"/>
        <v/>
      </c>
      <c r="B479" s="225" t="str">
        <f>IF(PLANILHA!B479=0,"",PLANILHA!B479)</f>
        <v/>
      </c>
      <c r="C479" s="225" t="str">
        <f>IF(PLANILHA!E479=0,"",PLANILHA!E479)</f>
        <v/>
      </c>
      <c r="D479" s="226" t="str">
        <f>IF(PLANILHA!F479=0,"",PLANILHA!F479)</f>
        <v/>
      </c>
      <c r="E479" s="227" t="str">
        <f>IF(PLANILHA!G479=0,"",PLANILHA!G479)</f>
        <v/>
      </c>
      <c r="F479" s="202"/>
      <c r="G479" s="174" t="str">
        <f t="shared" si="15"/>
        <v>T</v>
      </c>
    </row>
    <row r="480" spans="1:7" hidden="1" x14ac:dyDescent="0.2">
      <c r="A480" s="172" t="str">
        <f t="shared" si="14"/>
        <v/>
      </c>
      <c r="B480" s="225" t="str">
        <f>IF(PLANILHA!B480=0,"",PLANILHA!B480)</f>
        <v/>
      </c>
      <c r="C480" s="225" t="str">
        <f>IF(PLANILHA!E480=0,"",PLANILHA!E480)</f>
        <v/>
      </c>
      <c r="D480" s="226" t="str">
        <f>IF(PLANILHA!F480=0,"",PLANILHA!F480)</f>
        <v/>
      </c>
      <c r="E480" s="227" t="str">
        <f>IF(PLANILHA!G480=0,"",PLANILHA!G480)</f>
        <v/>
      </c>
      <c r="F480" s="202"/>
      <c r="G480" s="174" t="str">
        <f t="shared" si="15"/>
        <v>T</v>
      </c>
    </row>
    <row r="481" spans="1:7" hidden="1" x14ac:dyDescent="0.2">
      <c r="A481" s="172" t="str">
        <f t="shared" si="14"/>
        <v/>
      </c>
      <c r="B481" s="225" t="str">
        <f>IF(PLANILHA!B481=0,"",PLANILHA!B481)</f>
        <v/>
      </c>
      <c r="C481" s="225" t="str">
        <f>IF(PLANILHA!E481=0,"",PLANILHA!E481)</f>
        <v/>
      </c>
      <c r="D481" s="226" t="str">
        <f>IF(PLANILHA!F481=0,"",PLANILHA!F481)</f>
        <v/>
      </c>
      <c r="E481" s="227" t="str">
        <f>IF(PLANILHA!G481=0,"",PLANILHA!G481)</f>
        <v/>
      </c>
      <c r="F481" s="202"/>
      <c r="G481" s="174" t="str">
        <f t="shared" si="15"/>
        <v>T</v>
      </c>
    </row>
    <row r="482" spans="1:7" hidden="1" x14ac:dyDescent="0.2">
      <c r="A482" s="172" t="str">
        <f t="shared" si="14"/>
        <v/>
      </c>
      <c r="B482" s="225" t="str">
        <f>IF(PLANILHA!B482=0,"",PLANILHA!B482)</f>
        <v/>
      </c>
      <c r="C482" s="225" t="str">
        <f>IF(PLANILHA!E482=0,"",PLANILHA!E482)</f>
        <v/>
      </c>
      <c r="D482" s="226" t="str">
        <f>IF(PLANILHA!F482=0,"",PLANILHA!F482)</f>
        <v/>
      </c>
      <c r="E482" s="227" t="str">
        <f>IF(PLANILHA!G482=0,"",PLANILHA!G482)</f>
        <v/>
      </c>
      <c r="F482" s="202"/>
      <c r="G482" s="174" t="str">
        <f t="shared" si="15"/>
        <v>T</v>
      </c>
    </row>
    <row r="483" spans="1:7" hidden="1" x14ac:dyDescent="0.2">
      <c r="A483" s="172" t="str">
        <f t="shared" si="14"/>
        <v/>
      </c>
      <c r="B483" s="225" t="str">
        <f>IF(PLANILHA!B483=0,"",PLANILHA!B483)</f>
        <v/>
      </c>
      <c r="C483" s="225" t="str">
        <f>IF(PLANILHA!E483=0,"",PLANILHA!E483)</f>
        <v/>
      </c>
      <c r="D483" s="226" t="str">
        <f>IF(PLANILHA!F483=0,"",PLANILHA!F483)</f>
        <v/>
      </c>
      <c r="E483" s="227" t="str">
        <f>IF(PLANILHA!G483=0,"",PLANILHA!G483)</f>
        <v/>
      </c>
      <c r="F483" s="202"/>
      <c r="G483" s="174" t="str">
        <f t="shared" si="15"/>
        <v>T</v>
      </c>
    </row>
    <row r="484" spans="1:7" hidden="1" x14ac:dyDescent="0.2">
      <c r="A484" s="172" t="str">
        <f t="shared" si="14"/>
        <v/>
      </c>
      <c r="B484" s="225" t="str">
        <f>IF(PLANILHA!B484=0,"",PLANILHA!B484)</f>
        <v/>
      </c>
      <c r="C484" s="225" t="str">
        <f>IF(PLANILHA!E484=0,"",PLANILHA!E484)</f>
        <v/>
      </c>
      <c r="D484" s="226" t="str">
        <f>IF(PLANILHA!F484=0,"",PLANILHA!F484)</f>
        <v/>
      </c>
      <c r="E484" s="227" t="str">
        <f>IF(PLANILHA!G484=0,"",PLANILHA!G484)</f>
        <v/>
      </c>
      <c r="F484" s="202"/>
      <c r="G484" s="174" t="str">
        <f t="shared" si="15"/>
        <v>T</v>
      </c>
    </row>
    <row r="485" spans="1:7" hidden="1" x14ac:dyDescent="0.2">
      <c r="A485" s="172" t="str">
        <f t="shared" si="14"/>
        <v/>
      </c>
      <c r="B485" s="225" t="str">
        <f>IF(PLANILHA!B485=0,"",PLANILHA!B485)</f>
        <v/>
      </c>
      <c r="C485" s="225" t="str">
        <f>IF(PLANILHA!E485=0,"",PLANILHA!E485)</f>
        <v/>
      </c>
      <c r="D485" s="226" t="str">
        <f>IF(PLANILHA!F485=0,"",PLANILHA!F485)</f>
        <v/>
      </c>
      <c r="E485" s="227" t="str">
        <f>IF(PLANILHA!G485=0,"",PLANILHA!G485)</f>
        <v/>
      </c>
      <c r="F485" s="202"/>
      <c r="G485" s="174" t="str">
        <f t="shared" si="15"/>
        <v>T</v>
      </c>
    </row>
    <row r="486" spans="1:7" hidden="1" x14ac:dyDescent="0.2">
      <c r="A486" s="172" t="str">
        <f t="shared" si="14"/>
        <v/>
      </c>
      <c r="B486" s="225" t="str">
        <f>IF(PLANILHA!B486=0,"",PLANILHA!B486)</f>
        <v/>
      </c>
      <c r="C486" s="225" t="str">
        <f>IF(PLANILHA!E486=0,"",PLANILHA!E486)</f>
        <v/>
      </c>
      <c r="D486" s="226" t="str">
        <f>IF(PLANILHA!F486=0,"",PLANILHA!F486)</f>
        <v/>
      </c>
      <c r="E486" s="227" t="str">
        <f>IF(PLANILHA!G486=0,"",PLANILHA!G486)</f>
        <v/>
      </c>
      <c r="F486" s="202"/>
      <c r="G486" s="174" t="str">
        <f t="shared" si="15"/>
        <v>T</v>
      </c>
    </row>
    <row r="487" spans="1:7" hidden="1" x14ac:dyDescent="0.2">
      <c r="A487" s="172" t="str">
        <f t="shared" si="14"/>
        <v/>
      </c>
      <c r="B487" s="225" t="str">
        <f>IF(PLANILHA!B487=0,"",PLANILHA!B487)</f>
        <v/>
      </c>
      <c r="C487" s="225" t="str">
        <f>IF(PLANILHA!E487=0,"",PLANILHA!E487)</f>
        <v/>
      </c>
      <c r="D487" s="226" t="str">
        <f>IF(PLANILHA!F487=0,"",PLANILHA!F487)</f>
        <v/>
      </c>
      <c r="E487" s="227" t="str">
        <f>IF(PLANILHA!G487=0,"",PLANILHA!G487)</f>
        <v/>
      </c>
      <c r="F487" s="202"/>
      <c r="G487" s="174" t="str">
        <f t="shared" si="15"/>
        <v>T</v>
      </c>
    </row>
    <row r="488" spans="1:7" hidden="1" x14ac:dyDescent="0.2">
      <c r="A488" s="172" t="str">
        <f t="shared" si="14"/>
        <v/>
      </c>
      <c r="B488" s="225" t="str">
        <f>IF(PLANILHA!B488=0,"",PLANILHA!B488)</f>
        <v/>
      </c>
      <c r="C488" s="225" t="str">
        <f>IF(PLANILHA!E488=0,"",PLANILHA!E488)</f>
        <v/>
      </c>
      <c r="D488" s="226" t="str">
        <f>IF(PLANILHA!F488=0,"",PLANILHA!F488)</f>
        <v/>
      </c>
      <c r="E488" s="227" t="str">
        <f>IF(PLANILHA!G488=0,"",PLANILHA!G488)</f>
        <v/>
      </c>
      <c r="F488" s="202"/>
      <c r="G488" s="174" t="str">
        <f t="shared" si="15"/>
        <v>T</v>
      </c>
    </row>
    <row r="489" spans="1:7" hidden="1" x14ac:dyDescent="0.2">
      <c r="A489" s="172" t="str">
        <f t="shared" si="14"/>
        <v/>
      </c>
      <c r="B489" s="225" t="str">
        <f>IF(PLANILHA!B489=0,"",PLANILHA!B489)</f>
        <v/>
      </c>
      <c r="C489" s="225" t="str">
        <f>IF(PLANILHA!E489=0,"",PLANILHA!E489)</f>
        <v/>
      </c>
      <c r="D489" s="226" t="str">
        <f>IF(PLANILHA!F489=0,"",PLANILHA!F489)</f>
        <v/>
      </c>
      <c r="E489" s="227" t="str">
        <f>IF(PLANILHA!G489=0,"",PLANILHA!G489)</f>
        <v/>
      </c>
      <c r="F489" s="202"/>
      <c r="G489" s="174" t="str">
        <f t="shared" si="15"/>
        <v>T</v>
      </c>
    </row>
    <row r="490" spans="1:7" hidden="1" x14ac:dyDescent="0.2">
      <c r="A490" s="172" t="str">
        <f t="shared" si="14"/>
        <v/>
      </c>
      <c r="B490" s="225" t="str">
        <f>IF(PLANILHA!B490=0,"",PLANILHA!B490)</f>
        <v/>
      </c>
      <c r="C490" s="225" t="str">
        <f>IF(PLANILHA!E490=0,"",PLANILHA!E490)</f>
        <v/>
      </c>
      <c r="D490" s="226" t="str">
        <f>IF(PLANILHA!F490=0,"",PLANILHA!F490)</f>
        <v/>
      </c>
      <c r="E490" s="227" t="str">
        <f>IF(PLANILHA!G490=0,"",PLANILHA!G490)</f>
        <v/>
      </c>
      <c r="F490" s="202"/>
      <c r="G490" s="174" t="str">
        <f t="shared" si="15"/>
        <v>T</v>
      </c>
    </row>
    <row r="491" spans="1:7" hidden="1" x14ac:dyDescent="0.2">
      <c r="A491" s="172" t="str">
        <f t="shared" si="14"/>
        <v/>
      </c>
      <c r="B491" s="225" t="str">
        <f>IF(PLANILHA!B491=0,"",PLANILHA!B491)</f>
        <v/>
      </c>
      <c r="C491" s="225" t="str">
        <f>IF(PLANILHA!E491=0,"",PLANILHA!E491)</f>
        <v/>
      </c>
      <c r="D491" s="226" t="str">
        <f>IF(PLANILHA!F491=0,"",PLANILHA!F491)</f>
        <v/>
      </c>
      <c r="E491" s="227" t="str">
        <f>IF(PLANILHA!G491=0,"",PLANILHA!G491)</f>
        <v/>
      </c>
      <c r="F491" s="202"/>
      <c r="G491" s="174" t="str">
        <f t="shared" si="15"/>
        <v>T</v>
      </c>
    </row>
    <row r="492" spans="1:7" hidden="1" x14ac:dyDescent="0.2">
      <c r="A492" s="172" t="str">
        <f t="shared" si="14"/>
        <v/>
      </c>
      <c r="B492" s="225" t="str">
        <f>IF(PLANILHA!B492=0,"",PLANILHA!B492)</f>
        <v/>
      </c>
      <c r="C492" s="225" t="str">
        <f>IF(PLANILHA!E492=0,"",PLANILHA!E492)</f>
        <v/>
      </c>
      <c r="D492" s="226" t="str">
        <f>IF(PLANILHA!F492=0,"",PLANILHA!F492)</f>
        <v/>
      </c>
      <c r="E492" s="227" t="str">
        <f>IF(PLANILHA!G492=0,"",PLANILHA!G492)</f>
        <v/>
      </c>
      <c r="F492" s="202"/>
      <c r="G492" s="174" t="str">
        <f t="shared" si="15"/>
        <v>T</v>
      </c>
    </row>
    <row r="493" spans="1:7" hidden="1" x14ac:dyDescent="0.2">
      <c r="A493" s="172" t="str">
        <f t="shared" si="14"/>
        <v/>
      </c>
      <c r="B493" s="225" t="str">
        <f>IF(PLANILHA!B493=0,"",PLANILHA!B493)</f>
        <v/>
      </c>
      <c r="C493" s="225" t="str">
        <f>IF(PLANILHA!E493=0,"",PLANILHA!E493)</f>
        <v/>
      </c>
      <c r="D493" s="226" t="str">
        <f>IF(PLANILHA!F493=0,"",PLANILHA!F493)</f>
        <v/>
      </c>
      <c r="E493" s="227" t="str">
        <f>IF(PLANILHA!G493=0,"",PLANILHA!G493)</f>
        <v/>
      </c>
      <c r="F493" s="202"/>
      <c r="G493" s="174" t="str">
        <f t="shared" si="15"/>
        <v>T</v>
      </c>
    </row>
    <row r="494" spans="1:7" hidden="1" x14ac:dyDescent="0.2">
      <c r="A494" s="172" t="str">
        <f t="shared" si="14"/>
        <v/>
      </c>
      <c r="B494" s="225" t="str">
        <f>IF(PLANILHA!B494=0,"",PLANILHA!B494)</f>
        <v/>
      </c>
      <c r="C494" s="225" t="str">
        <f>IF(PLANILHA!E494=0,"",PLANILHA!E494)</f>
        <v/>
      </c>
      <c r="D494" s="226" t="str">
        <f>IF(PLANILHA!F494=0,"",PLANILHA!F494)</f>
        <v/>
      </c>
      <c r="E494" s="227" t="str">
        <f>IF(PLANILHA!G494=0,"",PLANILHA!G494)</f>
        <v/>
      </c>
      <c r="F494" s="202"/>
      <c r="G494" s="174" t="str">
        <f t="shared" si="15"/>
        <v>T</v>
      </c>
    </row>
    <row r="495" spans="1:7" hidden="1" x14ac:dyDescent="0.2">
      <c r="A495" s="172" t="str">
        <f t="shared" si="14"/>
        <v/>
      </c>
      <c r="B495" s="225" t="str">
        <f>IF(PLANILHA!B495=0,"",PLANILHA!B495)</f>
        <v/>
      </c>
      <c r="C495" s="225" t="str">
        <f>IF(PLANILHA!E495=0,"",PLANILHA!E495)</f>
        <v/>
      </c>
      <c r="D495" s="226" t="str">
        <f>IF(PLANILHA!F495=0,"",PLANILHA!F495)</f>
        <v/>
      </c>
      <c r="E495" s="227" t="str">
        <f>IF(PLANILHA!G495=0,"",PLANILHA!G495)</f>
        <v/>
      </c>
      <c r="F495" s="202"/>
      <c r="G495" s="174" t="str">
        <f t="shared" si="15"/>
        <v>T</v>
      </c>
    </row>
    <row r="496" spans="1:7" hidden="1" x14ac:dyDescent="0.2">
      <c r="A496" s="172" t="str">
        <f t="shared" si="14"/>
        <v/>
      </c>
      <c r="B496" s="225" t="str">
        <f>IF(PLANILHA!B496=0,"",PLANILHA!B496)</f>
        <v/>
      </c>
      <c r="C496" s="225" t="str">
        <f>IF(PLANILHA!E496=0,"",PLANILHA!E496)</f>
        <v/>
      </c>
      <c r="D496" s="226" t="str">
        <f>IF(PLANILHA!F496=0,"",PLANILHA!F496)</f>
        <v/>
      </c>
      <c r="E496" s="227" t="str">
        <f>IF(PLANILHA!G496=0,"",PLANILHA!G496)</f>
        <v/>
      </c>
      <c r="F496" s="202"/>
      <c r="G496" s="174" t="str">
        <f t="shared" si="15"/>
        <v>T</v>
      </c>
    </row>
    <row r="497" spans="1:7" hidden="1" x14ac:dyDescent="0.2">
      <c r="A497" s="172" t="str">
        <f t="shared" si="14"/>
        <v/>
      </c>
      <c r="B497" s="225" t="str">
        <f>IF(PLANILHA!B497=0,"",PLANILHA!B497)</f>
        <v/>
      </c>
      <c r="C497" s="225" t="str">
        <f>IF(PLANILHA!E497=0,"",PLANILHA!E497)</f>
        <v/>
      </c>
      <c r="D497" s="226" t="str">
        <f>IF(PLANILHA!F497=0,"",PLANILHA!F497)</f>
        <v/>
      </c>
      <c r="E497" s="227" t="str">
        <f>IF(PLANILHA!G497=0,"",PLANILHA!G497)</f>
        <v/>
      </c>
      <c r="F497" s="202"/>
      <c r="G497" s="174" t="str">
        <f t="shared" si="15"/>
        <v>T</v>
      </c>
    </row>
    <row r="498" spans="1:7" hidden="1" x14ac:dyDescent="0.2">
      <c r="A498" s="172" t="str">
        <f t="shared" si="14"/>
        <v/>
      </c>
      <c r="B498" s="225" t="str">
        <f>IF(PLANILHA!B498=0,"",PLANILHA!B498)</f>
        <v/>
      </c>
      <c r="C498" s="225" t="str">
        <f>IF(PLANILHA!E498=0,"",PLANILHA!E498)</f>
        <v/>
      </c>
      <c r="D498" s="226" t="str">
        <f>IF(PLANILHA!F498=0,"",PLANILHA!F498)</f>
        <v/>
      </c>
      <c r="E498" s="227" t="str">
        <f>IF(PLANILHA!G498=0,"",PLANILHA!G498)</f>
        <v/>
      </c>
      <c r="F498" s="202"/>
      <c r="G498" s="174" t="str">
        <f t="shared" si="15"/>
        <v>T</v>
      </c>
    </row>
    <row r="499" spans="1:7" hidden="1" x14ac:dyDescent="0.2">
      <c r="A499" s="172" t="str">
        <f t="shared" si="14"/>
        <v/>
      </c>
      <c r="B499" s="225" t="str">
        <f>IF(PLANILHA!B499=0,"",PLANILHA!B499)</f>
        <v/>
      </c>
      <c r="C499" s="225" t="str">
        <f>IF(PLANILHA!E499=0,"",PLANILHA!E499)</f>
        <v/>
      </c>
      <c r="D499" s="226" t="str">
        <f>IF(PLANILHA!F499=0,"",PLANILHA!F499)</f>
        <v/>
      </c>
      <c r="E499" s="227" t="str">
        <f>IF(PLANILHA!G499=0,"",PLANILHA!G499)</f>
        <v/>
      </c>
      <c r="F499" s="202"/>
      <c r="G499" s="174" t="str">
        <f t="shared" si="15"/>
        <v>T</v>
      </c>
    </row>
    <row r="500" spans="1:7" hidden="1" x14ac:dyDescent="0.2">
      <c r="A500" s="172" t="str">
        <f t="shared" si="14"/>
        <v/>
      </c>
      <c r="B500" s="225" t="str">
        <f>IF(PLANILHA!B500=0,"",PLANILHA!B500)</f>
        <v/>
      </c>
      <c r="C500" s="225" t="str">
        <f>IF(PLANILHA!E500=0,"",PLANILHA!E500)</f>
        <v/>
      </c>
      <c r="D500" s="226" t="str">
        <f>IF(PLANILHA!F500=0,"",PLANILHA!F500)</f>
        <v/>
      </c>
      <c r="E500" s="227" t="str">
        <f>IF(PLANILHA!G500=0,"",PLANILHA!G500)</f>
        <v/>
      </c>
      <c r="F500" s="202"/>
      <c r="G500" s="174" t="str">
        <f t="shared" si="15"/>
        <v>T</v>
      </c>
    </row>
    <row r="501" spans="1:7" hidden="1" x14ac:dyDescent="0.2">
      <c r="A501" s="172" t="str">
        <f t="shared" si="14"/>
        <v/>
      </c>
      <c r="B501" s="225" t="str">
        <f>IF(PLANILHA!B501=0,"",PLANILHA!B501)</f>
        <v/>
      </c>
      <c r="C501" s="225" t="str">
        <f>IF(PLANILHA!E501=0,"",PLANILHA!E501)</f>
        <v/>
      </c>
      <c r="D501" s="226" t="str">
        <f>IF(PLANILHA!F501=0,"",PLANILHA!F501)</f>
        <v/>
      </c>
      <c r="E501" s="227" t="str">
        <f>IF(PLANILHA!G501=0,"",PLANILHA!G501)</f>
        <v/>
      </c>
      <c r="F501" s="202"/>
      <c r="G501" s="174" t="str">
        <f t="shared" si="15"/>
        <v>T</v>
      </c>
    </row>
    <row r="502" spans="1:7" hidden="1" x14ac:dyDescent="0.2">
      <c r="A502" s="172" t="str">
        <f t="shared" si="14"/>
        <v/>
      </c>
      <c r="B502" s="225" t="str">
        <f>IF(PLANILHA!B502=0,"",PLANILHA!B502)</f>
        <v/>
      </c>
      <c r="C502" s="225" t="str">
        <f>IF(PLANILHA!E502=0,"",PLANILHA!E502)</f>
        <v/>
      </c>
      <c r="D502" s="226" t="str">
        <f>IF(PLANILHA!F502=0,"",PLANILHA!F502)</f>
        <v/>
      </c>
      <c r="E502" s="227" t="str">
        <f>IF(PLANILHA!G502=0,"",PLANILHA!G502)</f>
        <v/>
      </c>
      <c r="F502" s="202"/>
      <c r="G502" s="174" t="str">
        <f t="shared" si="15"/>
        <v>T</v>
      </c>
    </row>
    <row r="503" spans="1:7" hidden="1" x14ac:dyDescent="0.2">
      <c r="A503" s="172" t="str">
        <f t="shared" si="14"/>
        <v/>
      </c>
      <c r="B503" s="225" t="str">
        <f>IF(PLANILHA!B503=0,"",PLANILHA!B503)</f>
        <v/>
      </c>
      <c r="C503" s="225" t="str">
        <f>IF(PLANILHA!E503=0,"",PLANILHA!E503)</f>
        <v/>
      </c>
      <c r="D503" s="226" t="str">
        <f>IF(PLANILHA!F503=0,"",PLANILHA!F503)</f>
        <v/>
      </c>
      <c r="E503" s="227" t="str">
        <f>IF(PLANILHA!G503=0,"",PLANILHA!G503)</f>
        <v/>
      </c>
      <c r="F503" s="202"/>
      <c r="G503" s="174" t="str">
        <f t="shared" si="15"/>
        <v>T</v>
      </c>
    </row>
    <row r="504" spans="1:7" hidden="1" x14ac:dyDescent="0.2">
      <c r="A504" s="172" t="str">
        <f t="shared" si="14"/>
        <v/>
      </c>
      <c r="B504" s="225" t="str">
        <f>IF(PLANILHA!B504=0,"",PLANILHA!B504)</f>
        <v/>
      </c>
      <c r="C504" s="225" t="str">
        <f>IF(PLANILHA!E504=0,"",PLANILHA!E504)</f>
        <v/>
      </c>
      <c r="D504" s="226" t="str">
        <f>IF(PLANILHA!F504=0,"",PLANILHA!F504)</f>
        <v/>
      </c>
      <c r="E504" s="227" t="str">
        <f>IF(PLANILHA!G504=0,"",PLANILHA!G504)</f>
        <v/>
      </c>
      <c r="F504" s="202"/>
      <c r="G504" s="174" t="str">
        <f t="shared" si="15"/>
        <v>T</v>
      </c>
    </row>
    <row r="505" spans="1:7" hidden="1" x14ac:dyDescent="0.2">
      <c r="A505" s="172" t="str">
        <f t="shared" si="14"/>
        <v/>
      </c>
      <c r="B505" s="225" t="str">
        <f>IF(PLANILHA!B505=0,"",PLANILHA!B505)</f>
        <v/>
      </c>
      <c r="C505" s="225" t="str">
        <f>IF(PLANILHA!E505=0,"",PLANILHA!E505)</f>
        <v/>
      </c>
      <c r="D505" s="226" t="str">
        <f>IF(PLANILHA!F505=0,"",PLANILHA!F505)</f>
        <v/>
      </c>
      <c r="E505" s="227" t="str">
        <f>IF(PLANILHA!G505=0,"",PLANILHA!G505)</f>
        <v/>
      </c>
      <c r="F505" s="202"/>
      <c r="G505" s="174" t="str">
        <f t="shared" si="15"/>
        <v>T</v>
      </c>
    </row>
    <row r="506" spans="1:7" hidden="1" x14ac:dyDescent="0.2">
      <c r="A506" s="172" t="str">
        <f t="shared" si="14"/>
        <v/>
      </c>
      <c r="B506" s="225" t="str">
        <f>IF(PLANILHA!B506=0,"",PLANILHA!B506)</f>
        <v/>
      </c>
      <c r="C506" s="225" t="str">
        <f>IF(PLANILHA!E506=0,"",PLANILHA!E506)</f>
        <v/>
      </c>
      <c r="D506" s="226" t="str">
        <f>IF(PLANILHA!F506=0,"",PLANILHA!F506)</f>
        <v/>
      </c>
      <c r="E506" s="227" t="str">
        <f>IF(PLANILHA!G506=0,"",PLANILHA!G506)</f>
        <v/>
      </c>
      <c r="F506" s="202"/>
      <c r="G506" s="174" t="str">
        <f t="shared" si="15"/>
        <v>T</v>
      </c>
    </row>
    <row r="507" spans="1:7" hidden="1" x14ac:dyDescent="0.2">
      <c r="A507" s="172" t="str">
        <f t="shared" si="14"/>
        <v/>
      </c>
      <c r="B507" s="225" t="str">
        <f>IF(PLANILHA!B507=0,"",PLANILHA!B507)</f>
        <v/>
      </c>
      <c r="C507" s="225" t="str">
        <f>IF(PLANILHA!E507=0,"",PLANILHA!E507)</f>
        <v/>
      </c>
      <c r="D507" s="226" t="str">
        <f>IF(PLANILHA!F507=0,"",PLANILHA!F507)</f>
        <v/>
      </c>
      <c r="E507" s="227" t="str">
        <f>IF(PLANILHA!G507=0,"",PLANILHA!G507)</f>
        <v/>
      </c>
      <c r="F507" s="202"/>
      <c r="G507" s="174" t="str">
        <f t="shared" si="15"/>
        <v>T</v>
      </c>
    </row>
    <row r="508" spans="1:7" hidden="1" x14ac:dyDescent="0.2">
      <c r="A508" s="172" t="str">
        <f t="shared" si="14"/>
        <v/>
      </c>
      <c r="B508" s="225" t="str">
        <f>IF(PLANILHA!B508=0,"",PLANILHA!B508)</f>
        <v/>
      </c>
      <c r="C508" s="225" t="str">
        <f>IF(PLANILHA!E508=0,"",PLANILHA!E508)</f>
        <v/>
      </c>
      <c r="D508" s="226" t="str">
        <f>IF(PLANILHA!F508=0,"",PLANILHA!F508)</f>
        <v/>
      </c>
      <c r="E508" s="227" t="str">
        <f>IF(PLANILHA!G508=0,"",PLANILHA!G508)</f>
        <v/>
      </c>
      <c r="F508" s="202"/>
      <c r="G508" s="174" t="str">
        <f t="shared" si="15"/>
        <v>T</v>
      </c>
    </row>
    <row r="509" spans="1:7" hidden="1" x14ac:dyDescent="0.2">
      <c r="A509" s="172" t="str">
        <f t="shared" si="14"/>
        <v/>
      </c>
      <c r="B509" s="225" t="str">
        <f>IF(PLANILHA!B509=0,"",PLANILHA!B509)</f>
        <v/>
      </c>
      <c r="C509" s="225" t="str">
        <f>IF(PLANILHA!E509=0,"",PLANILHA!E509)</f>
        <v/>
      </c>
      <c r="D509" s="226" t="str">
        <f>IF(PLANILHA!F509=0,"",PLANILHA!F509)</f>
        <v/>
      </c>
      <c r="E509" s="227" t="str">
        <f>IF(PLANILHA!G509=0,"",PLANILHA!G509)</f>
        <v/>
      </c>
      <c r="F509" s="202"/>
      <c r="G509" s="174" t="str">
        <f t="shared" si="15"/>
        <v>T</v>
      </c>
    </row>
    <row r="510" spans="1:7" hidden="1" x14ac:dyDescent="0.2">
      <c r="A510" s="172" t="str">
        <f t="shared" si="14"/>
        <v/>
      </c>
      <c r="B510" s="225" t="str">
        <f>IF(PLANILHA!B510=0,"",PLANILHA!B510)</f>
        <v/>
      </c>
      <c r="C510" s="225" t="str">
        <f>IF(PLANILHA!E510=0,"",PLANILHA!E510)</f>
        <v/>
      </c>
      <c r="D510" s="226" t="str">
        <f>IF(PLANILHA!F510=0,"",PLANILHA!F510)</f>
        <v/>
      </c>
      <c r="E510" s="227" t="str">
        <f>IF(PLANILHA!G510=0,"",PLANILHA!G510)</f>
        <v/>
      </c>
      <c r="F510" s="202"/>
      <c r="G510" s="174" t="str">
        <f t="shared" si="15"/>
        <v>T</v>
      </c>
    </row>
    <row r="511" spans="1:7" hidden="1" x14ac:dyDescent="0.2">
      <c r="A511" s="172" t="str">
        <f t="shared" si="14"/>
        <v/>
      </c>
      <c r="B511" s="225" t="str">
        <f>IF(PLANILHA!B511=0,"",PLANILHA!B511)</f>
        <v/>
      </c>
      <c r="C511" s="225" t="str">
        <f>IF(PLANILHA!E511=0,"",PLANILHA!E511)</f>
        <v/>
      </c>
      <c r="D511" s="226" t="str">
        <f>IF(PLANILHA!F511=0,"",PLANILHA!F511)</f>
        <v/>
      </c>
      <c r="E511" s="227" t="str">
        <f>IF(PLANILHA!G511=0,"",PLANILHA!G511)</f>
        <v/>
      </c>
      <c r="F511" s="202"/>
      <c r="G511" s="174" t="str">
        <f t="shared" si="15"/>
        <v>T</v>
      </c>
    </row>
    <row r="512" spans="1:7" hidden="1" x14ac:dyDescent="0.2">
      <c r="A512" s="172" t="str">
        <f t="shared" si="14"/>
        <v/>
      </c>
      <c r="B512" s="225" t="str">
        <f>IF(PLANILHA!B512=0,"",PLANILHA!B512)</f>
        <v/>
      </c>
      <c r="C512" s="225" t="str">
        <f>IF(PLANILHA!E512=0,"",PLANILHA!E512)</f>
        <v/>
      </c>
      <c r="D512" s="226" t="str">
        <f>IF(PLANILHA!F512=0,"",PLANILHA!F512)</f>
        <v/>
      </c>
      <c r="E512" s="227" t="str">
        <f>IF(PLANILHA!G512=0,"",PLANILHA!G512)</f>
        <v/>
      </c>
      <c r="F512" s="202"/>
      <c r="G512" s="174" t="str">
        <f t="shared" si="15"/>
        <v>T</v>
      </c>
    </row>
    <row r="513" spans="1:7" hidden="1" x14ac:dyDescent="0.2">
      <c r="A513" s="172" t="str">
        <f t="shared" si="14"/>
        <v/>
      </c>
      <c r="B513" s="225" t="str">
        <f>IF(PLANILHA!B513=0,"",PLANILHA!B513)</f>
        <v/>
      </c>
      <c r="C513" s="225" t="str">
        <f>IF(PLANILHA!E513=0,"",PLANILHA!E513)</f>
        <v/>
      </c>
      <c r="D513" s="226" t="str">
        <f>IF(PLANILHA!F513=0,"",PLANILHA!F513)</f>
        <v/>
      </c>
      <c r="E513" s="227" t="str">
        <f>IF(PLANILHA!G513=0,"",PLANILHA!G513)</f>
        <v/>
      </c>
      <c r="F513" s="202"/>
      <c r="G513" s="174" t="str">
        <f t="shared" si="15"/>
        <v>T</v>
      </c>
    </row>
    <row r="514" spans="1:7" hidden="1" x14ac:dyDescent="0.2">
      <c r="A514" s="172" t="str">
        <f t="shared" si="14"/>
        <v/>
      </c>
      <c r="B514" s="225" t="str">
        <f>IF(PLANILHA!B514=0,"",PLANILHA!B514)</f>
        <v/>
      </c>
      <c r="C514" s="225" t="str">
        <f>IF(PLANILHA!E514=0,"",PLANILHA!E514)</f>
        <v/>
      </c>
      <c r="D514" s="226" t="str">
        <f>IF(PLANILHA!F514=0,"",PLANILHA!F514)</f>
        <v/>
      </c>
      <c r="E514" s="227" t="str">
        <f>IF(PLANILHA!G514=0,"",PLANILHA!G514)</f>
        <v/>
      </c>
      <c r="F514" s="202"/>
      <c r="G514" s="174" t="str">
        <f t="shared" si="15"/>
        <v>T</v>
      </c>
    </row>
    <row r="515" spans="1:7" hidden="1" x14ac:dyDescent="0.2">
      <c r="A515" s="172" t="str">
        <f t="shared" si="14"/>
        <v/>
      </c>
      <c r="B515" s="225" t="str">
        <f>IF(PLANILHA!B515=0,"",PLANILHA!B515)</f>
        <v/>
      </c>
      <c r="C515" s="225" t="str">
        <f>IF(PLANILHA!E515=0,"",PLANILHA!E515)</f>
        <v/>
      </c>
      <c r="D515" s="226" t="str">
        <f>IF(PLANILHA!F515=0,"",PLANILHA!F515)</f>
        <v/>
      </c>
      <c r="E515" s="227" t="str">
        <f>IF(PLANILHA!G515=0,"",PLANILHA!G515)</f>
        <v/>
      </c>
      <c r="F515" s="202"/>
      <c r="G515" s="174" t="str">
        <f t="shared" si="15"/>
        <v>T</v>
      </c>
    </row>
    <row r="516" spans="1:7" hidden="1" x14ac:dyDescent="0.2">
      <c r="A516" s="172" t="str">
        <f t="shared" si="14"/>
        <v/>
      </c>
      <c r="B516" s="225" t="str">
        <f>IF(PLANILHA!B516=0,"",PLANILHA!B516)</f>
        <v/>
      </c>
      <c r="C516" s="225" t="str">
        <f>IF(PLANILHA!E516=0,"",PLANILHA!E516)</f>
        <v/>
      </c>
      <c r="D516" s="226" t="str">
        <f>IF(PLANILHA!F516=0,"",PLANILHA!F516)</f>
        <v/>
      </c>
      <c r="E516" s="227" t="str">
        <f>IF(PLANILHA!G516=0,"",PLANILHA!G516)</f>
        <v/>
      </c>
      <c r="F516" s="202"/>
      <c r="G516" s="174" t="str">
        <f t="shared" si="15"/>
        <v>T</v>
      </c>
    </row>
    <row r="517" spans="1:7" hidden="1" x14ac:dyDescent="0.2">
      <c r="A517" s="172" t="str">
        <f t="shared" si="14"/>
        <v/>
      </c>
      <c r="B517" s="225" t="str">
        <f>IF(PLANILHA!B517=0,"",PLANILHA!B517)</f>
        <v/>
      </c>
      <c r="C517" s="225" t="str">
        <f>IF(PLANILHA!E517=0,"",PLANILHA!E517)</f>
        <v/>
      </c>
      <c r="D517" s="226" t="str">
        <f>IF(PLANILHA!F517=0,"",PLANILHA!F517)</f>
        <v/>
      </c>
      <c r="E517" s="227" t="str">
        <f>IF(PLANILHA!G517=0,"",PLANILHA!G517)</f>
        <v/>
      </c>
      <c r="F517" s="202"/>
      <c r="G517" s="174" t="str">
        <f t="shared" si="15"/>
        <v>T</v>
      </c>
    </row>
    <row r="518" spans="1:7" hidden="1" x14ac:dyDescent="0.2">
      <c r="A518" s="172" t="str">
        <f t="shared" si="14"/>
        <v/>
      </c>
      <c r="B518" s="225" t="str">
        <f>IF(PLANILHA!B518=0,"",PLANILHA!B518)</f>
        <v/>
      </c>
      <c r="C518" s="225" t="str">
        <f>IF(PLANILHA!E518=0,"",PLANILHA!E518)</f>
        <v/>
      </c>
      <c r="D518" s="226" t="str">
        <f>IF(PLANILHA!F518=0,"",PLANILHA!F518)</f>
        <v/>
      </c>
      <c r="E518" s="227" t="str">
        <f>IF(PLANILHA!G518=0,"",PLANILHA!G518)</f>
        <v/>
      </c>
      <c r="F518" s="202"/>
      <c r="G518" s="174" t="str">
        <f t="shared" si="15"/>
        <v>T</v>
      </c>
    </row>
    <row r="519" spans="1:7" hidden="1" x14ac:dyDescent="0.2">
      <c r="A519" s="172" t="str">
        <f t="shared" si="14"/>
        <v/>
      </c>
      <c r="B519" s="225" t="str">
        <f>IF(PLANILHA!B519=0,"",PLANILHA!B519)</f>
        <v/>
      </c>
      <c r="C519" s="225" t="str">
        <f>IF(PLANILHA!E519=0,"",PLANILHA!E519)</f>
        <v/>
      </c>
      <c r="D519" s="226" t="str">
        <f>IF(PLANILHA!F519=0,"",PLANILHA!F519)</f>
        <v/>
      </c>
      <c r="E519" s="227" t="str">
        <f>IF(PLANILHA!G519=0,"",PLANILHA!G519)</f>
        <v/>
      </c>
      <c r="F519" s="202"/>
      <c r="G519" s="174" t="str">
        <f t="shared" si="15"/>
        <v>T</v>
      </c>
    </row>
    <row r="520" spans="1:7" hidden="1" x14ac:dyDescent="0.2">
      <c r="A520" s="172" t="str">
        <f t="shared" si="14"/>
        <v/>
      </c>
      <c r="B520" s="225" t="str">
        <f>IF(PLANILHA!B520=0,"",PLANILHA!B520)</f>
        <v/>
      </c>
      <c r="C520" s="225" t="str">
        <f>IF(PLANILHA!E520=0,"",PLANILHA!E520)</f>
        <v/>
      </c>
      <c r="D520" s="226" t="str">
        <f>IF(PLANILHA!F520=0,"",PLANILHA!F520)</f>
        <v/>
      </c>
      <c r="E520" s="227" t="str">
        <f>IF(PLANILHA!G520=0,"",PLANILHA!G520)</f>
        <v/>
      </c>
      <c r="F520" s="202"/>
      <c r="G520" s="174" t="str">
        <f t="shared" si="15"/>
        <v>T</v>
      </c>
    </row>
    <row r="521" spans="1:7" hidden="1" x14ac:dyDescent="0.2">
      <c r="A521" s="172" t="str">
        <f t="shared" si="14"/>
        <v/>
      </c>
      <c r="B521" s="225" t="str">
        <f>IF(PLANILHA!B521=0,"",PLANILHA!B521)</f>
        <v/>
      </c>
      <c r="C521" s="225" t="str">
        <f>IF(PLANILHA!E521=0,"",PLANILHA!E521)</f>
        <v/>
      </c>
      <c r="D521" s="226" t="str">
        <f>IF(PLANILHA!F521=0,"",PLANILHA!F521)</f>
        <v/>
      </c>
      <c r="E521" s="227" t="str">
        <f>IF(PLANILHA!G521=0,"",PLANILHA!G521)</f>
        <v/>
      </c>
      <c r="F521" s="202"/>
      <c r="G521" s="174" t="str">
        <f t="shared" si="15"/>
        <v>T</v>
      </c>
    </row>
    <row r="522" spans="1:7" hidden="1" x14ac:dyDescent="0.2">
      <c r="A522" s="172" t="str">
        <f t="shared" si="14"/>
        <v/>
      </c>
      <c r="B522" s="225" t="str">
        <f>IF(PLANILHA!B522=0,"",PLANILHA!B522)</f>
        <v/>
      </c>
      <c r="C522" s="225" t="str">
        <f>IF(PLANILHA!E522=0,"",PLANILHA!E522)</f>
        <v/>
      </c>
      <c r="D522" s="226" t="str">
        <f>IF(PLANILHA!F522=0,"",PLANILHA!F522)</f>
        <v/>
      </c>
      <c r="E522" s="227" t="str">
        <f>IF(PLANILHA!G522=0,"",PLANILHA!G522)</f>
        <v/>
      </c>
      <c r="F522" s="202"/>
      <c r="G522" s="174" t="str">
        <f t="shared" si="15"/>
        <v>T</v>
      </c>
    </row>
    <row r="523" spans="1:7" hidden="1" x14ac:dyDescent="0.2">
      <c r="A523" s="172" t="str">
        <f t="shared" si="14"/>
        <v/>
      </c>
      <c r="B523" s="225" t="str">
        <f>IF(PLANILHA!B523=0,"",PLANILHA!B523)</f>
        <v/>
      </c>
      <c r="C523" s="225" t="str">
        <f>IF(PLANILHA!E523=0,"",PLANILHA!E523)</f>
        <v/>
      </c>
      <c r="D523" s="226" t="str">
        <f>IF(PLANILHA!F523=0,"",PLANILHA!F523)</f>
        <v/>
      </c>
      <c r="E523" s="227" t="str">
        <f>IF(PLANILHA!G523=0,"",PLANILHA!G523)</f>
        <v/>
      </c>
      <c r="F523" s="202"/>
      <c r="G523" s="174" t="str">
        <f t="shared" si="15"/>
        <v>T</v>
      </c>
    </row>
    <row r="524" spans="1:7" hidden="1" x14ac:dyDescent="0.2">
      <c r="A524" s="172" t="str">
        <f t="shared" si="14"/>
        <v/>
      </c>
      <c r="B524" s="225" t="str">
        <f>IF(PLANILHA!B524=0,"",PLANILHA!B524)</f>
        <v/>
      </c>
      <c r="C524" s="225" t="str">
        <f>IF(PLANILHA!E524=0,"",PLANILHA!E524)</f>
        <v/>
      </c>
      <c r="D524" s="226" t="str">
        <f>IF(PLANILHA!F524=0,"",PLANILHA!F524)</f>
        <v/>
      </c>
      <c r="E524" s="227" t="str">
        <f>IF(PLANILHA!G524=0,"",PLANILHA!G524)</f>
        <v/>
      </c>
      <c r="F524" s="202"/>
      <c r="G524" s="174" t="str">
        <f t="shared" si="15"/>
        <v>T</v>
      </c>
    </row>
    <row r="525" spans="1:7" hidden="1" x14ac:dyDescent="0.2">
      <c r="A525" s="172" t="str">
        <f t="shared" si="14"/>
        <v/>
      </c>
      <c r="B525" s="225" t="str">
        <f>IF(PLANILHA!B525=0,"",PLANILHA!B525)</f>
        <v/>
      </c>
      <c r="C525" s="225" t="str">
        <f>IF(PLANILHA!E525=0,"",PLANILHA!E525)</f>
        <v/>
      </c>
      <c r="D525" s="226" t="str">
        <f>IF(PLANILHA!F525=0,"",PLANILHA!F525)</f>
        <v/>
      </c>
      <c r="E525" s="227" t="str">
        <f>IF(PLANILHA!G525=0,"",PLANILHA!G525)</f>
        <v/>
      </c>
      <c r="F525" s="202"/>
      <c r="G525" s="174" t="str">
        <f t="shared" si="15"/>
        <v>T</v>
      </c>
    </row>
    <row r="526" spans="1:7" hidden="1" x14ac:dyDescent="0.2">
      <c r="A526" s="172" t="str">
        <f t="shared" ref="A526:A589" si="16">IF(B526&lt;&gt;"","F","")</f>
        <v/>
      </c>
      <c r="B526" s="225" t="str">
        <f>IF(PLANILHA!B526=0,"",PLANILHA!B526)</f>
        <v/>
      </c>
      <c r="C526" s="225" t="str">
        <f>IF(PLANILHA!E526=0,"",PLANILHA!E526)</f>
        <v/>
      </c>
      <c r="D526" s="226" t="str">
        <f>IF(PLANILHA!F526=0,"",PLANILHA!F526)</f>
        <v/>
      </c>
      <c r="E526" s="227" t="str">
        <f>IF(PLANILHA!G526=0,"",PLANILHA!G526)</f>
        <v/>
      </c>
      <c r="F526" s="202"/>
      <c r="G526" s="174" t="str">
        <f t="shared" ref="G526:G589" si="17">IF(E526="","T","I")</f>
        <v>T</v>
      </c>
    </row>
    <row r="527" spans="1:7" hidden="1" x14ac:dyDescent="0.2">
      <c r="A527" s="172" t="str">
        <f t="shared" si="16"/>
        <v/>
      </c>
      <c r="B527" s="225" t="str">
        <f>IF(PLANILHA!B527=0,"",PLANILHA!B527)</f>
        <v/>
      </c>
      <c r="C527" s="225" t="str">
        <f>IF(PLANILHA!E527=0,"",PLANILHA!E527)</f>
        <v/>
      </c>
      <c r="D527" s="226" t="str">
        <f>IF(PLANILHA!F527=0,"",PLANILHA!F527)</f>
        <v/>
      </c>
      <c r="E527" s="227" t="str">
        <f>IF(PLANILHA!G527=0,"",PLANILHA!G527)</f>
        <v/>
      </c>
      <c r="F527" s="202"/>
      <c r="G527" s="174" t="str">
        <f t="shared" si="17"/>
        <v>T</v>
      </c>
    </row>
    <row r="528" spans="1:7" hidden="1" x14ac:dyDescent="0.2">
      <c r="A528" s="172" t="str">
        <f t="shared" si="16"/>
        <v/>
      </c>
      <c r="B528" s="225" t="str">
        <f>IF(PLANILHA!B528=0,"",PLANILHA!B528)</f>
        <v/>
      </c>
      <c r="C528" s="225" t="str">
        <f>IF(PLANILHA!E528=0,"",PLANILHA!E528)</f>
        <v/>
      </c>
      <c r="D528" s="226" t="str">
        <f>IF(PLANILHA!F528=0,"",PLANILHA!F528)</f>
        <v/>
      </c>
      <c r="E528" s="227" t="str">
        <f>IF(PLANILHA!G528=0,"",PLANILHA!G528)</f>
        <v/>
      </c>
      <c r="F528" s="202"/>
      <c r="G528" s="174" t="str">
        <f t="shared" si="17"/>
        <v>T</v>
      </c>
    </row>
    <row r="529" spans="1:7" hidden="1" x14ac:dyDescent="0.2">
      <c r="A529" s="172" t="str">
        <f t="shared" si="16"/>
        <v/>
      </c>
      <c r="B529" s="225" t="str">
        <f>IF(PLANILHA!B529=0,"",PLANILHA!B529)</f>
        <v/>
      </c>
      <c r="C529" s="225" t="str">
        <f>IF(PLANILHA!E529=0,"",PLANILHA!E529)</f>
        <v/>
      </c>
      <c r="D529" s="226" t="str">
        <f>IF(PLANILHA!F529=0,"",PLANILHA!F529)</f>
        <v/>
      </c>
      <c r="E529" s="227" t="str">
        <f>IF(PLANILHA!G529=0,"",PLANILHA!G529)</f>
        <v/>
      </c>
      <c r="F529" s="202"/>
      <c r="G529" s="174" t="str">
        <f t="shared" si="17"/>
        <v>T</v>
      </c>
    </row>
    <row r="530" spans="1:7" hidden="1" x14ac:dyDescent="0.2">
      <c r="A530" s="172" t="str">
        <f t="shared" si="16"/>
        <v/>
      </c>
      <c r="B530" s="225" t="str">
        <f>IF(PLANILHA!B530=0,"",PLANILHA!B530)</f>
        <v/>
      </c>
      <c r="C530" s="225" t="str">
        <f>IF(PLANILHA!E530=0,"",PLANILHA!E530)</f>
        <v/>
      </c>
      <c r="D530" s="226" t="str">
        <f>IF(PLANILHA!F530=0,"",PLANILHA!F530)</f>
        <v/>
      </c>
      <c r="E530" s="227" t="str">
        <f>IF(PLANILHA!G530=0,"",PLANILHA!G530)</f>
        <v/>
      </c>
      <c r="F530" s="202"/>
      <c r="G530" s="174" t="str">
        <f t="shared" si="17"/>
        <v>T</v>
      </c>
    </row>
    <row r="531" spans="1:7" hidden="1" x14ac:dyDescent="0.2">
      <c r="A531" s="172" t="str">
        <f t="shared" si="16"/>
        <v/>
      </c>
      <c r="B531" s="225" t="str">
        <f>IF(PLANILHA!B531=0,"",PLANILHA!B531)</f>
        <v/>
      </c>
      <c r="C531" s="225" t="str">
        <f>IF(PLANILHA!E531=0,"",PLANILHA!E531)</f>
        <v/>
      </c>
      <c r="D531" s="226" t="str">
        <f>IF(PLANILHA!F531=0,"",PLANILHA!F531)</f>
        <v/>
      </c>
      <c r="E531" s="227" t="str">
        <f>IF(PLANILHA!G531=0,"",PLANILHA!G531)</f>
        <v/>
      </c>
      <c r="F531" s="202"/>
      <c r="G531" s="174" t="str">
        <f t="shared" si="17"/>
        <v>T</v>
      </c>
    </row>
    <row r="532" spans="1:7" hidden="1" x14ac:dyDescent="0.2">
      <c r="A532" s="172" t="str">
        <f t="shared" si="16"/>
        <v/>
      </c>
      <c r="B532" s="225" t="str">
        <f>IF(PLANILHA!B532=0,"",PLANILHA!B532)</f>
        <v/>
      </c>
      <c r="C532" s="225" t="str">
        <f>IF(PLANILHA!E532=0,"",PLANILHA!E532)</f>
        <v/>
      </c>
      <c r="D532" s="226" t="str">
        <f>IF(PLANILHA!F532=0,"",PLANILHA!F532)</f>
        <v/>
      </c>
      <c r="E532" s="227" t="str">
        <f>IF(PLANILHA!G532=0,"",PLANILHA!G532)</f>
        <v/>
      </c>
      <c r="F532" s="202"/>
      <c r="G532" s="174" t="str">
        <f t="shared" si="17"/>
        <v>T</v>
      </c>
    </row>
    <row r="533" spans="1:7" hidden="1" x14ac:dyDescent="0.2">
      <c r="A533" s="172" t="str">
        <f t="shared" si="16"/>
        <v/>
      </c>
      <c r="B533" s="225" t="str">
        <f>IF(PLANILHA!B533=0,"",PLANILHA!B533)</f>
        <v/>
      </c>
      <c r="C533" s="225" t="str">
        <f>IF(PLANILHA!E533=0,"",PLANILHA!E533)</f>
        <v/>
      </c>
      <c r="D533" s="226" t="str">
        <f>IF(PLANILHA!F533=0,"",PLANILHA!F533)</f>
        <v/>
      </c>
      <c r="E533" s="227" t="str">
        <f>IF(PLANILHA!G533=0,"",PLANILHA!G533)</f>
        <v/>
      </c>
      <c r="F533" s="202"/>
      <c r="G533" s="174" t="str">
        <f t="shared" si="17"/>
        <v>T</v>
      </c>
    </row>
    <row r="534" spans="1:7" hidden="1" x14ac:dyDescent="0.2">
      <c r="A534" s="172" t="str">
        <f t="shared" si="16"/>
        <v/>
      </c>
      <c r="B534" s="225" t="str">
        <f>IF(PLANILHA!B534=0,"",PLANILHA!B534)</f>
        <v/>
      </c>
      <c r="C534" s="225" t="str">
        <f>IF(PLANILHA!E534=0,"",PLANILHA!E534)</f>
        <v/>
      </c>
      <c r="D534" s="226" t="str">
        <f>IF(PLANILHA!F534=0,"",PLANILHA!F534)</f>
        <v/>
      </c>
      <c r="E534" s="227" t="str">
        <f>IF(PLANILHA!G534=0,"",PLANILHA!G534)</f>
        <v/>
      </c>
      <c r="F534" s="202"/>
      <c r="G534" s="174" t="str">
        <f t="shared" si="17"/>
        <v>T</v>
      </c>
    </row>
    <row r="535" spans="1:7" hidden="1" x14ac:dyDescent="0.2">
      <c r="A535" s="172" t="str">
        <f t="shared" si="16"/>
        <v/>
      </c>
      <c r="B535" s="225" t="str">
        <f>IF(PLANILHA!B535=0,"",PLANILHA!B535)</f>
        <v/>
      </c>
      <c r="C535" s="225" t="str">
        <f>IF(PLANILHA!E535=0,"",PLANILHA!E535)</f>
        <v/>
      </c>
      <c r="D535" s="226" t="str">
        <f>IF(PLANILHA!F535=0,"",PLANILHA!F535)</f>
        <v/>
      </c>
      <c r="E535" s="227" t="str">
        <f>IF(PLANILHA!G535=0,"",PLANILHA!G535)</f>
        <v/>
      </c>
      <c r="F535" s="202"/>
      <c r="G535" s="174" t="str">
        <f t="shared" si="17"/>
        <v>T</v>
      </c>
    </row>
    <row r="536" spans="1:7" hidden="1" x14ac:dyDescent="0.2">
      <c r="A536" s="172" t="str">
        <f t="shared" si="16"/>
        <v/>
      </c>
      <c r="B536" s="225" t="str">
        <f>IF(PLANILHA!B536=0,"",PLANILHA!B536)</f>
        <v/>
      </c>
      <c r="C536" s="225" t="str">
        <f>IF(PLANILHA!E536=0,"",PLANILHA!E536)</f>
        <v/>
      </c>
      <c r="D536" s="226" t="str">
        <f>IF(PLANILHA!F536=0,"",PLANILHA!F536)</f>
        <v/>
      </c>
      <c r="E536" s="227" t="str">
        <f>IF(PLANILHA!G536=0,"",PLANILHA!G536)</f>
        <v/>
      </c>
      <c r="F536" s="202"/>
      <c r="G536" s="174" t="str">
        <f t="shared" si="17"/>
        <v>T</v>
      </c>
    </row>
    <row r="537" spans="1:7" hidden="1" x14ac:dyDescent="0.2">
      <c r="A537" s="172" t="str">
        <f t="shared" si="16"/>
        <v/>
      </c>
      <c r="B537" s="225" t="str">
        <f>IF(PLANILHA!B537=0,"",PLANILHA!B537)</f>
        <v/>
      </c>
      <c r="C537" s="225" t="str">
        <f>IF(PLANILHA!E537=0,"",PLANILHA!E537)</f>
        <v/>
      </c>
      <c r="D537" s="226" t="str">
        <f>IF(PLANILHA!F537=0,"",PLANILHA!F537)</f>
        <v/>
      </c>
      <c r="E537" s="227" t="str">
        <f>IF(PLANILHA!G537=0,"",PLANILHA!G537)</f>
        <v/>
      </c>
      <c r="F537" s="202"/>
      <c r="G537" s="174" t="str">
        <f t="shared" si="17"/>
        <v>T</v>
      </c>
    </row>
    <row r="538" spans="1:7" hidden="1" x14ac:dyDescent="0.2">
      <c r="A538" s="172" t="str">
        <f t="shared" si="16"/>
        <v/>
      </c>
      <c r="B538" s="225" t="str">
        <f>IF(PLANILHA!B538=0,"",PLANILHA!B538)</f>
        <v/>
      </c>
      <c r="C538" s="225" t="str">
        <f>IF(PLANILHA!E538=0,"",PLANILHA!E538)</f>
        <v/>
      </c>
      <c r="D538" s="226" t="str">
        <f>IF(PLANILHA!F538=0,"",PLANILHA!F538)</f>
        <v/>
      </c>
      <c r="E538" s="227" t="str">
        <f>IF(PLANILHA!G538=0,"",PLANILHA!G538)</f>
        <v/>
      </c>
      <c r="F538" s="202"/>
      <c r="G538" s="174" t="str">
        <f t="shared" si="17"/>
        <v>T</v>
      </c>
    </row>
    <row r="539" spans="1:7" hidden="1" x14ac:dyDescent="0.2">
      <c r="A539" s="172" t="str">
        <f t="shared" si="16"/>
        <v/>
      </c>
      <c r="B539" s="225" t="str">
        <f>IF(PLANILHA!B539=0,"",PLANILHA!B539)</f>
        <v/>
      </c>
      <c r="C539" s="225" t="str">
        <f>IF(PLANILHA!E539=0,"",PLANILHA!E539)</f>
        <v/>
      </c>
      <c r="D539" s="226" t="str">
        <f>IF(PLANILHA!F539=0,"",PLANILHA!F539)</f>
        <v/>
      </c>
      <c r="E539" s="227" t="str">
        <f>IF(PLANILHA!G539=0,"",PLANILHA!G539)</f>
        <v/>
      </c>
      <c r="F539" s="202"/>
      <c r="G539" s="174" t="str">
        <f t="shared" si="17"/>
        <v>T</v>
      </c>
    </row>
    <row r="540" spans="1:7" hidden="1" x14ac:dyDescent="0.2">
      <c r="A540" s="172" t="str">
        <f t="shared" si="16"/>
        <v/>
      </c>
      <c r="B540" s="225" t="str">
        <f>IF(PLANILHA!B540=0,"",PLANILHA!B540)</f>
        <v/>
      </c>
      <c r="C540" s="225" t="str">
        <f>IF(PLANILHA!E540=0,"",PLANILHA!E540)</f>
        <v/>
      </c>
      <c r="D540" s="226" t="str">
        <f>IF(PLANILHA!F540=0,"",PLANILHA!F540)</f>
        <v/>
      </c>
      <c r="E540" s="227" t="str">
        <f>IF(PLANILHA!G540=0,"",PLANILHA!G540)</f>
        <v/>
      </c>
      <c r="F540" s="202"/>
      <c r="G540" s="174" t="str">
        <f t="shared" si="17"/>
        <v>T</v>
      </c>
    </row>
    <row r="541" spans="1:7" hidden="1" x14ac:dyDescent="0.2">
      <c r="A541" s="172" t="str">
        <f t="shared" si="16"/>
        <v/>
      </c>
      <c r="B541" s="225" t="str">
        <f>IF(PLANILHA!B541=0,"",PLANILHA!B541)</f>
        <v/>
      </c>
      <c r="C541" s="225" t="str">
        <f>IF(PLANILHA!E541=0,"",PLANILHA!E541)</f>
        <v/>
      </c>
      <c r="D541" s="226" t="str">
        <f>IF(PLANILHA!F541=0,"",PLANILHA!F541)</f>
        <v/>
      </c>
      <c r="E541" s="227" t="str">
        <f>IF(PLANILHA!G541=0,"",PLANILHA!G541)</f>
        <v/>
      </c>
      <c r="F541" s="202"/>
      <c r="G541" s="174" t="str">
        <f t="shared" si="17"/>
        <v>T</v>
      </c>
    </row>
    <row r="542" spans="1:7" hidden="1" x14ac:dyDescent="0.2">
      <c r="A542" s="172" t="str">
        <f t="shared" si="16"/>
        <v/>
      </c>
      <c r="B542" s="225" t="str">
        <f>IF(PLANILHA!B542=0,"",PLANILHA!B542)</f>
        <v/>
      </c>
      <c r="C542" s="225" t="str">
        <f>IF(PLANILHA!E542=0,"",PLANILHA!E542)</f>
        <v/>
      </c>
      <c r="D542" s="226" t="str">
        <f>IF(PLANILHA!F542=0,"",PLANILHA!F542)</f>
        <v/>
      </c>
      <c r="E542" s="227" t="str">
        <f>IF(PLANILHA!G542=0,"",PLANILHA!G542)</f>
        <v/>
      </c>
      <c r="F542" s="202"/>
      <c r="G542" s="174" t="str">
        <f t="shared" si="17"/>
        <v>T</v>
      </c>
    </row>
    <row r="543" spans="1:7" hidden="1" x14ac:dyDescent="0.2">
      <c r="A543" s="172" t="str">
        <f t="shared" si="16"/>
        <v/>
      </c>
      <c r="B543" s="225" t="str">
        <f>IF(PLANILHA!B543=0,"",PLANILHA!B543)</f>
        <v/>
      </c>
      <c r="C543" s="225" t="str">
        <f>IF(PLANILHA!E543=0,"",PLANILHA!E543)</f>
        <v/>
      </c>
      <c r="D543" s="226" t="str">
        <f>IF(PLANILHA!F543=0,"",PLANILHA!F543)</f>
        <v/>
      </c>
      <c r="E543" s="227" t="str">
        <f>IF(PLANILHA!G543=0,"",PLANILHA!G543)</f>
        <v/>
      </c>
      <c r="F543" s="202"/>
      <c r="G543" s="174" t="str">
        <f t="shared" si="17"/>
        <v>T</v>
      </c>
    </row>
    <row r="544" spans="1:7" hidden="1" x14ac:dyDescent="0.2">
      <c r="A544" s="172" t="str">
        <f t="shared" si="16"/>
        <v/>
      </c>
      <c r="B544" s="225" t="str">
        <f>IF(PLANILHA!B544=0,"",PLANILHA!B544)</f>
        <v/>
      </c>
      <c r="C544" s="225" t="str">
        <f>IF(PLANILHA!E544=0,"",PLANILHA!E544)</f>
        <v/>
      </c>
      <c r="D544" s="226" t="str">
        <f>IF(PLANILHA!F544=0,"",PLANILHA!F544)</f>
        <v/>
      </c>
      <c r="E544" s="227" t="str">
        <f>IF(PLANILHA!G544=0,"",PLANILHA!G544)</f>
        <v/>
      </c>
      <c r="F544" s="202"/>
      <c r="G544" s="174" t="str">
        <f t="shared" si="17"/>
        <v>T</v>
      </c>
    </row>
    <row r="545" spans="1:7" hidden="1" x14ac:dyDescent="0.2">
      <c r="A545" s="172" t="str">
        <f t="shared" si="16"/>
        <v/>
      </c>
      <c r="B545" s="225" t="str">
        <f>IF(PLANILHA!B545=0,"",PLANILHA!B545)</f>
        <v/>
      </c>
      <c r="C545" s="225" t="str">
        <f>IF(PLANILHA!E545=0,"",PLANILHA!E545)</f>
        <v/>
      </c>
      <c r="D545" s="226" t="str">
        <f>IF(PLANILHA!F545=0,"",PLANILHA!F545)</f>
        <v/>
      </c>
      <c r="E545" s="227" t="str">
        <f>IF(PLANILHA!G545=0,"",PLANILHA!G545)</f>
        <v/>
      </c>
      <c r="F545" s="202"/>
      <c r="G545" s="174" t="str">
        <f t="shared" si="17"/>
        <v>T</v>
      </c>
    </row>
    <row r="546" spans="1:7" hidden="1" x14ac:dyDescent="0.2">
      <c r="A546" s="172" t="str">
        <f t="shared" si="16"/>
        <v/>
      </c>
      <c r="B546" s="225" t="str">
        <f>IF(PLANILHA!B546=0,"",PLANILHA!B546)</f>
        <v/>
      </c>
      <c r="C546" s="225" t="str">
        <f>IF(PLANILHA!E546=0,"",PLANILHA!E546)</f>
        <v/>
      </c>
      <c r="D546" s="226" t="str">
        <f>IF(PLANILHA!F546=0,"",PLANILHA!F546)</f>
        <v/>
      </c>
      <c r="E546" s="227" t="str">
        <f>IF(PLANILHA!G546=0,"",PLANILHA!G546)</f>
        <v/>
      </c>
      <c r="F546" s="202"/>
      <c r="G546" s="174" t="str">
        <f t="shared" si="17"/>
        <v>T</v>
      </c>
    </row>
    <row r="547" spans="1:7" hidden="1" x14ac:dyDescent="0.2">
      <c r="A547" s="172" t="str">
        <f t="shared" si="16"/>
        <v/>
      </c>
      <c r="B547" s="225" t="str">
        <f>IF(PLANILHA!B547=0,"",PLANILHA!B547)</f>
        <v/>
      </c>
      <c r="C547" s="225" t="str">
        <f>IF(PLANILHA!E547=0,"",PLANILHA!E547)</f>
        <v/>
      </c>
      <c r="D547" s="226" t="str">
        <f>IF(PLANILHA!F547=0,"",PLANILHA!F547)</f>
        <v/>
      </c>
      <c r="E547" s="227" t="str">
        <f>IF(PLANILHA!G547=0,"",PLANILHA!G547)</f>
        <v/>
      </c>
      <c r="F547" s="202"/>
      <c r="G547" s="174" t="str">
        <f t="shared" si="17"/>
        <v>T</v>
      </c>
    </row>
    <row r="548" spans="1:7" hidden="1" x14ac:dyDescent="0.2">
      <c r="A548" s="172" t="str">
        <f t="shared" si="16"/>
        <v/>
      </c>
      <c r="B548" s="225" t="str">
        <f>IF(PLANILHA!B548=0,"",PLANILHA!B548)</f>
        <v/>
      </c>
      <c r="C548" s="225" t="str">
        <f>IF(PLANILHA!E548=0,"",PLANILHA!E548)</f>
        <v/>
      </c>
      <c r="D548" s="226" t="str">
        <f>IF(PLANILHA!F548=0,"",PLANILHA!F548)</f>
        <v/>
      </c>
      <c r="E548" s="227" t="str">
        <f>IF(PLANILHA!G548=0,"",PLANILHA!G548)</f>
        <v/>
      </c>
      <c r="F548" s="202"/>
      <c r="G548" s="174" t="str">
        <f t="shared" si="17"/>
        <v>T</v>
      </c>
    </row>
    <row r="549" spans="1:7" hidden="1" x14ac:dyDescent="0.2">
      <c r="A549" s="172" t="str">
        <f t="shared" si="16"/>
        <v/>
      </c>
      <c r="B549" s="225" t="str">
        <f>IF(PLANILHA!B549=0,"",PLANILHA!B549)</f>
        <v/>
      </c>
      <c r="C549" s="225" t="str">
        <f>IF(PLANILHA!E549=0,"",PLANILHA!E549)</f>
        <v/>
      </c>
      <c r="D549" s="226" t="str">
        <f>IF(PLANILHA!F549=0,"",PLANILHA!F549)</f>
        <v/>
      </c>
      <c r="E549" s="227" t="str">
        <f>IF(PLANILHA!G549=0,"",PLANILHA!G549)</f>
        <v/>
      </c>
      <c r="F549" s="202"/>
      <c r="G549" s="174" t="str">
        <f t="shared" si="17"/>
        <v>T</v>
      </c>
    </row>
    <row r="550" spans="1:7" hidden="1" x14ac:dyDescent="0.2">
      <c r="A550" s="172" t="str">
        <f t="shared" si="16"/>
        <v/>
      </c>
      <c r="B550" s="225" t="str">
        <f>IF(PLANILHA!B550=0,"",PLANILHA!B550)</f>
        <v/>
      </c>
      <c r="C550" s="225" t="str">
        <f>IF(PLANILHA!E550=0,"",PLANILHA!E550)</f>
        <v/>
      </c>
      <c r="D550" s="226" t="str">
        <f>IF(PLANILHA!F550=0,"",PLANILHA!F550)</f>
        <v/>
      </c>
      <c r="E550" s="227" t="str">
        <f>IF(PLANILHA!G550=0,"",PLANILHA!G550)</f>
        <v/>
      </c>
      <c r="F550" s="202"/>
      <c r="G550" s="174" t="str">
        <f t="shared" si="17"/>
        <v>T</v>
      </c>
    </row>
    <row r="551" spans="1:7" hidden="1" x14ac:dyDescent="0.2">
      <c r="A551" s="172" t="str">
        <f t="shared" si="16"/>
        <v/>
      </c>
      <c r="B551" s="225" t="str">
        <f>IF(PLANILHA!B551=0,"",PLANILHA!B551)</f>
        <v/>
      </c>
      <c r="C551" s="225" t="str">
        <f>IF(PLANILHA!E551=0,"",PLANILHA!E551)</f>
        <v/>
      </c>
      <c r="D551" s="226" t="str">
        <f>IF(PLANILHA!F551=0,"",PLANILHA!F551)</f>
        <v/>
      </c>
      <c r="E551" s="227" t="str">
        <f>IF(PLANILHA!G551=0,"",PLANILHA!G551)</f>
        <v/>
      </c>
      <c r="F551" s="202"/>
      <c r="G551" s="174" t="str">
        <f t="shared" si="17"/>
        <v>T</v>
      </c>
    </row>
    <row r="552" spans="1:7" hidden="1" x14ac:dyDescent="0.2">
      <c r="A552" s="172" t="str">
        <f t="shared" si="16"/>
        <v/>
      </c>
      <c r="B552" s="225" t="str">
        <f>IF(PLANILHA!B552=0,"",PLANILHA!B552)</f>
        <v/>
      </c>
      <c r="C552" s="225" t="str">
        <f>IF(PLANILHA!E552=0,"",PLANILHA!E552)</f>
        <v/>
      </c>
      <c r="D552" s="226" t="str">
        <f>IF(PLANILHA!F552=0,"",PLANILHA!F552)</f>
        <v/>
      </c>
      <c r="E552" s="227" t="str">
        <f>IF(PLANILHA!G552=0,"",PLANILHA!G552)</f>
        <v/>
      </c>
      <c r="F552" s="202"/>
      <c r="G552" s="174" t="str">
        <f t="shared" si="17"/>
        <v>T</v>
      </c>
    </row>
    <row r="553" spans="1:7" hidden="1" x14ac:dyDescent="0.2">
      <c r="A553" s="172" t="str">
        <f t="shared" si="16"/>
        <v/>
      </c>
      <c r="B553" s="225" t="str">
        <f>IF(PLANILHA!B553=0,"",PLANILHA!B553)</f>
        <v/>
      </c>
      <c r="C553" s="225" t="str">
        <f>IF(PLANILHA!E553=0,"",PLANILHA!E553)</f>
        <v/>
      </c>
      <c r="D553" s="226" t="str">
        <f>IF(PLANILHA!F553=0,"",PLANILHA!F553)</f>
        <v/>
      </c>
      <c r="E553" s="227" t="str">
        <f>IF(PLANILHA!G553=0,"",PLANILHA!G553)</f>
        <v/>
      </c>
      <c r="F553" s="202"/>
      <c r="G553" s="174" t="str">
        <f t="shared" si="17"/>
        <v>T</v>
      </c>
    </row>
    <row r="554" spans="1:7" hidden="1" x14ac:dyDescent="0.2">
      <c r="A554" s="172" t="str">
        <f t="shared" si="16"/>
        <v/>
      </c>
      <c r="B554" s="225" t="str">
        <f>IF(PLANILHA!B554=0,"",PLANILHA!B554)</f>
        <v/>
      </c>
      <c r="C554" s="225" t="str">
        <f>IF(PLANILHA!E554=0,"",PLANILHA!E554)</f>
        <v/>
      </c>
      <c r="D554" s="226" t="str">
        <f>IF(PLANILHA!F554=0,"",PLANILHA!F554)</f>
        <v/>
      </c>
      <c r="E554" s="227" t="str">
        <f>IF(PLANILHA!G554=0,"",PLANILHA!G554)</f>
        <v/>
      </c>
      <c r="F554" s="202"/>
      <c r="G554" s="174" t="str">
        <f t="shared" si="17"/>
        <v>T</v>
      </c>
    </row>
    <row r="555" spans="1:7" hidden="1" x14ac:dyDescent="0.2">
      <c r="A555" s="172" t="str">
        <f t="shared" si="16"/>
        <v/>
      </c>
      <c r="B555" s="225" t="str">
        <f>IF(PLANILHA!B555=0,"",PLANILHA!B555)</f>
        <v/>
      </c>
      <c r="C555" s="225" t="str">
        <f>IF(PLANILHA!E555=0,"",PLANILHA!E555)</f>
        <v/>
      </c>
      <c r="D555" s="226" t="str">
        <f>IF(PLANILHA!F555=0,"",PLANILHA!F555)</f>
        <v/>
      </c>
      <c r="E555" s="227" t="str">
        <f>IF(PLANILHA!G555=0,"",PLANILHA!G555)</f>
        <v/>
      </c>
      <c r="F555" s="202"/>
      <c r="G555" s="174" t="str">
        <f t="shared" si="17"/>
        <v>T</v>
      </c>
    </row>
    <row r="556" spans="1:7" hidden="1" x14ac:dyDescent="0.2">
      <c r="A556" s="172" t="str">
        <f t="shared" si="16"/>
        <v/>
      </c>
      <c r="B556" s="225" t="str">
        <f>IF(PLANILHA!B556=0,"",PLANILHA!B556)</f>
        <v/>
      </c>
      <c r="C556" s="225" t="str">
        <f>IF(PLANILHA!E556=0,"",PLANILHA!E556)</f>
        <v/>
      </c>
      <c r="D556" s="226" t="str">
        <f>IF(PLANILHA!F556=0,"",PLANILHA!F556)</f>
        <v/>
      </c>
      <c r="E556" s="227" t="str">
        <f>IF(PLANILHA!G556=0,"",PLANILHA!G556)</f>
        <v/>
      </c>
      <c r="F556" s="202"/>
      <c r="G556" s="174" t="str">
        <f t="shared" si="17"/>
        <v>T</v>
      </c>
    </row>
    <row r="557" spans="1:7" hidden="1" x14ac:dyDescent="0.2">
      <c r="A557" s="172" t="str">
        <f t="shared" si="16"/>
        <v/>
      </c>
      <c r="B557" s="225" t="str">
        <f>IF(PLANILHA!B557=0,"",PLANILHA!B557)</f>
        <v/>
      </c>
      <c r="C557" s="225" t="str">
        <f>IF(PLANILHA!E557=0,"",PLANILHA!E557)</f>
        <v/>
      </c>
      <c r="D557" s="226" t="str">
        <f>IF(PLANILHA!F557=0,"",PLANILHA!F557)</f>
        <v/>
      </c>
      <c r="E557" s="227" t="str">
        <f>IF(PLANILHA!G557=0,"",PLANILHA!G557)</f>
        <v/>
      </c>
      <c r="F557" s="202"/>
      <c r="G557" s="174" t="str">
        <f t="shared" si="17"/>
        <v>T</v>
      </c>
    </row>
    <row r="558" spans="1:7" hidden="1" x14ac:dyDescent="0.2">
      <c r="A558" s="172" t="str">
        <f t="shared" si="16"/>
        <v/>
      </c>
      <c r="B558" s="225" t="str">
        <f>IF(PLANILHA!B558=0,"",PLANILHA!B558)</f>
        <v/>
      </c>
      <c r="C558" s="225" t="str">
        <f>IF(PLANILHA!E558=0,"",PLANILHA!E558)</f>
        <v/>
      </c>
      <c r="D558" s="226" t="str">
        <f>IF(PLANILHA!F558=0,"",PLANILHA!F558)</f>
        <v/>
      </c>
      <c r="E558" s="227" t="str">
        <f>IF(PLANILHA!G558=0,"",PLANILHA!G558)</f>
        <v/>
      </c>
      <c r="F558" s="202"/>
      <c r="G558" s="174" t="str">
        <f t="shared" si="17"/>
        <v>T</v>
      </c>
    </row>
    <row r="559" spans="1:7" hidden="1" x14ac:dyDescent="0.2">
      <c r="A559" s="172" t="str">
        <f t="shared" si="16"/>
        <v/>
      </c>
      <c r="B559" s="225" t="str">
        <f>IF(PLANILHA!B559=0,"",PLANILHA!B559)</f>
        <v/>
      </c>
      <c r="C559" s="225" t="str">
        <f>IF(PLANILHA!E559=0,"",PLANILHA!E559)</f>
        <v/>
      </c>
      <c r="D559" s="226" t="str">
        <f>IF(PLANILHA!F559=0,"",PLANILHA!F559)</f>
        <v/>
      </c>
      <c r="E559" s="227" t="str">
        <f>IF(PLANILHA!G559=0,"",PLANILHA!G559)</f>
        <v/>
      </c>
      <c r="F559" s="202"/>
      <c r="G559" s="174" t="str">
        <f t="shared" si="17"/>
        <v>T</v>
      </c>
    </row>
    <row r="560" spans="1:7" hidden="1" x14ac:dyDescent="0.2">
      <c r="A560" s="172" t="str">
        <f t="shared" si="16"/>
        <v/>
      </c>
      <c r="B560" s="225" t="str">
        <f>IF(PLANILHA!B560=0,"",PLANILHA!B560)</f>
        <v/>
      </c>
      <c r="C560" s="225" t="str">
        <f>IF(PLANILHA!E560=0,"",PLANILHA!E560)</f>
        <v/>
      </c>
      <c r="D560" s="226" t="str">
        <f>IF(PLANILHA!F560=0,"",PLANILHA!F560)</f>
        <v/>
      </c>
      <c r="E560" s="227" t="str">
        <f>IF(PLANILHA!G560=0,"",PLANILHA!G560)</f>
        <v/>
      </c>
      <c r="F560" s="202"/>
      <c r="G560" s="174" t="str">
        <f t="shared" si="17"/>
        <v>T</v>
      </c>
    </row>
    <row r="561" spans="1:7" hidden="1" x14ac:dyDescent="0.2">
      <c r="A561" s="172" t="str">
        <f t="shared" si="16"/>
        <v/>
      </c>
      <c r="B561" s="225" t="str">
        <f>IF(PLANILHA!B561=0,"",PLANILHA!B561)</f>
        <v/>
      </c>
      <c r="C561" s="225" t="str">
        <f>IF(PLANILHA!E561=0,"",PLANILHA!E561)</f>
        <v/>
      </c>
      <c r="D561" s="226" t="str">
        <f>IF(PLANILHA!F561=0,"",PLANILHA!F561)</f>
        <v/>
      </c>
      <c r="E561" s="227" t="str">
        <f>IF(PLANILHA!G561=0,"",PLANILHA!G561)</f>
        <v/>
      </c>
      <c r="F561" s="202"/>
      <c r="G561" s="174" t="str">
        <f t="shared" si="17"/>
        <v>T</v>
      </c>
    </row>
    <row r="562" spans="1:7" hidden="1" x14ac:dyDescent="0.2">
      <c r="A562" s="172" t="str">
        <f t="shared" si="16"/>
        <v/>
      </c>
      <c r="B562" s="225" t="str">
        <f>IF(PLANILHA!B562=0,"",PLANILHA!B562)</f>
        <v/>
      </c>
      <c r="C562" s="225" t="str">
        <f>IF(PLANILHA!E562=0,"",PLANILHA!E562)</f>
        <v/>
      </c>
      <c r="D562" s="226" t="str">
        <f>IF(PLANILHA!F562=0,"",PLANILHA!F562)</f>
        <v/>
      </c>
      <c r="E562" s="227" t="str">
        <f>IF(PLANILHA!G562=0,"",PLANILHA!G562)</f>
        <v/>
      </c>
      <c r="F562" s="202"/>
      <c r="G562" s="174" t="str">
        <f t="shared" si="17"/>
        <v>T</v>
      </c>
    </row>
    <row r="563" spans="1:7" hidden="1" x14ac:dyDescent="0.2">
      <c r="A563" s="172" t="str">
        <f t="shared" si="16"/>
        <v/>
      </c>
      <c r="B563" s="225" t="str">
        <f>IF(PLANILHA!B563=0,"",PLANILHA!B563)</f>
        <v/>
      </c>
      <c r="C563" s="225" t="str">
        <f>IF(PLANILHA!E563=0,"",PLANILHA!E563)</f>
        <v/>
      </c>
      <c r="D563" s="226" t="str">
        <f>IF(PLANILHA!F563=0,"",PLANILHA!F563)</f>
        <v/>
      </c>
      <c r="E563" s="227" t="str">
        <f>IF(PLANILHA!G563=0,"",PLANILHA!G563)</f>
        <v/>
      </c>
      <c r="F563" s="202"/>
      <c r="G563" s="174" t="str">
        <f t="shared" si="17"/>
        <v>T</v>
      </c>
    </row>
    <row r="564" spans="1:7" hidden="1" x14ac:dyDescent="0.2">
      <c r="A564" s="172" t="str">
        <f t="shared" si="16"/>
        <v/>
      </c>
      <c r="B564" s="225" t="str">
        <f>IF(PLANILHA!B564=0,"",PLANILHA!B564)</f>
        <v/>
      </c>
      <c r="C564" s="225" t="str">
        <f>IF(PLANILHA!E564=0,"",PLANILHA!E564)</f>
        <v/>
      </c>
      <c r="D564" s="226" t="str">
        <f>IF(PLANILHA!F564=0,"",PLANILHA!F564)</f>
        <v/>
      </c>
      <c r="E564" s="227" t="str">
        <f>IF(PLANILHA!G564=0,"",PLANILHA!G564)</f>
        <v/>
      </c>
      <c r="F564" s="202"/>
      <c r="G564" s="174" t="str">
        <f t="shared" si="17"/>
        <v>T</v>
      </c>
    </row>
    <row r="565" spans="1:7" hidden="1" x14ac:dyDescent="0.2">
      <c r="A565" s="172" t="str">
        <f t="shared" si="16"/>
        <v/>
      </c>
      <c r="B565" s="225" t="str">
        <f>IF(PLANILHA!B565=0,"",PLANILHA!B565)</f>
        <v/>
      </c>
      <c r="C565" s="225" t="str">
        <f>IF(PLANILHA!E565=0,"",PLANILHA!E565)</f>
        <v/>
      </c>
      <c r="D565" s="226" t="str">
        <f>IF(PLANILHA!F565=0,"",PLANILHA!F565)</f>
        <v/>
      </c>
      <c r="E565" s="227" t="str">
        <f>IF(PLANILHA!G565=0,"",PLANILHA!G565)</f>
        <v/>
      </c>
      <c r="F565" s="202"/>
      <c r="G565" s="174" t="str">
        <f t="shared" si="17"/>
        <v>T</v>
      </c>
    </row>
    <row r="566" spans="1:7" hidden="1" x14ac:dyDescent="0.2">
      <c r="A566" s="172" t="str">
        <f t="shared" si="16"/>
        <v/>
      </c>
      <c r="B566" s="225" t="str">
        <f>IF(PLANILHA!B566=0,"",PLANILHA!B566)</f>
        <v/>
      </c>
      <c r="C566" s="225" t="str">
        <f>IF(PLANILHA!E566=0,"",PLANILHA!E566)</f>
        <v/>
      </c>
      <c r="D566" s="226" t="str">
        <f>IF(PLANILHA!F566=0,"",PLANILHA!F566)</f>
        <v/>
      </c>
      <c r="E566" s="227" t="str">
        <f>IF(PLANILHA!G566=0,"",PLANILHA!G566)</f>
        <v/>
      </c>
      <c r="F566" s="202"/>
      <c r="G566" s="174" t="str">
        <f t="shared" si="17"/>
        <v>T</v>
      </c>
    </row>
    <row r="567" spans="1:7" hidden="1" x14ac:dyDescent="0.2">
      <c r="A567" s="172" t="str">
        <f t="shared" si="16"/>
        <v/>
      </c>
      <c r="B567" s="225" t="str">
        <f>IF(PLANILHA!B567=0,"",PLANILHA!B567)</f>
        <v/>
      </c>
      <c r="C567" s="225" t="str">
        <f>IF(PLANILHA!E567=0,"",PLANILHA!E567)</f>
        <v/>
      </c>
      <c r="D567" s="226" t="str">
        <f>IF(PLANILHA!F567=0,"",PLANILHA!F567)</f>
        <v/>
      </c>
      <c r="E567" s="227" t="str">
        <f>IF(PLANILHA!G567=0,"",PLANILHA!G567)</f>
        <v/>
      </c>
      <c r="F567" s="202"/>
      <c r="G567" s="174" t="str">
        <f t="shared" si="17"/>
        <v>T</v>
      </c>
    </row>
    <row r="568" spans="1:7" hidden="1" x14ac:dyDescent="0.2">
      <c r="A568" s="172" t="str">
        <f t="shared" si="16"/>
        <v/>
      </c>
      <c r="B568" s="225" t="str">
        <f>IF(PLANILHA!B568=0,"",PLANILHA!B568)</f>
        <v/>
      </c>
      <c r="C568" s="225" t="str">
        <f>IF(PLANILHA!E568=0,"",PLANILHA!E568)</f>
        <v/>
      </c>
      <c r="D568" s="226" t="str">
        <f>IF(PLANILHA!F568=0,"",PLANILHA!F568)</f>
        <v/>
      </c>
      <c r="E568" s="227" t="str">
        <f>IF(PLANILHA!G568=0,"",PLANILHA!G568)</f>
        <v/>
      </c>
      <c r="F568" s="202"/>
      <c r="G568" s="174" t="str">
        <f t="shared" si="17"/>
        <v>T</v>
      </c>
    </row>
    <row r="569" spans="1:7" hidden="1" x14ac:dyDescent="0.2">
      <c r="A569" s="172" t="str">
        <f t="shared" si="16"/>
        <v/>
      </c>
      <c r="B569" s="225" t="str">
        <f>IF(PLANILHA!B569=0,"",PLANILHA!B569)</f>
        <v/>
      </c>
      <c r="C569" s="225" t="str">
        <f>IF(PLANILHA!E569=0,"",PLANILHA!E569)</f>
        <v/>
      </c>
      <c r="D569" s="226" t="str">
        <f>IF(PLANILHA!F569=0,"",PLANILHA!F569)</f>
        <v/>
      </c>
      <c r="E569" s="227" t="str">
        <f>IF(PLANILHA!G569=0,"",PLANILHA!G569)</f>
        <v/>
      </c>
      <c r="F569" s="202"/>
      <c r="G569" s="174" t="str">
        <f t="shared" si="17"/>
        <v>T</v>
      </c>
    </row>
    <row r="570" spans="1:7" hidden="1" x14ac:dyDescent="0.2">
      <c r="A570" s="172" t="str">
        <f t="shared" si="16"/>
        <v/>
      </c>
      <c r="B570" s="225" t="str">
        <f>IF(PLANILHA!B570=0,"",PLANILHA!B570)</f>
        <v/>
      </c>
      <c r="C570" s="225" t="str">
        <f>IF(PLANILHA!E570=0,"",PLANILHA!E570)</f>
        <v/>
      </c>
      <c r="D570" s="226" t="str">
        <f>IF(PLANILHA!F570=0,"",PLANILHA!F570)</f>
        <v/>
      </c>
      <c r="E570" s="227" t="str">
        <f>IF(PLANILHA!G570=0,"",PLANILHA!G570)</f>
        <v/>
      </c>
      <c r="F570" s="202"/>
      <c r="G570" s="174" t="str">
        <f t="shared" si="17"/>
        <v>T</v>
      </c>
    </row>
    <row r="571" spans="1:7" hidden="1" x14ac:dyDescent="0.2">
      <c r="A571" s="172" t="str">
        <f t="shared" si="16"/>
        <v/>
      </c>
      <c r="B571" s="225" t="str">
        <f>IF(PLANILHA!B571=0,"",PLANILHA!B571)</f>
        <v/>
      </c>
      <c r="C571" s="225" t="str">
        <f>IF(PLANILHA!E571=0,"",PLANILHA!E571)</f>
        <v/>
      </c>
      <c r="D571" s="226" t="str">
        <f>IF(PLANILHA!F571=0,"",PLANILHA!F571)</f>
        <v/>
      </c>
      <c r="E571" s="227" t="str">
        <f>IF(PLANILHA!G571=0,"",PLANILHA!G571)</f>
        <v/>
      </c>
      <c r="F571" s="202"/>
      <c r="G571" s="174" t="str">
        <f t="shared" si="17"/>
        <v>T</v>
      </c>
    </row>
    <row r="572" spans="1:7" hidden="1" x14ac:dyDescent="0.2">
      <c r="A572" s="172" t="str">
        <f t="shared" si="16"/>
        <v/>
      </c>
      <c r="B572" s="225" t="str">
        <f>IF(PLANILHA!B572=0,"",PLANILHA!B572)</f>
        <v/>
      </c>
      <c r="C572" s="225" t="str">
        <f>IF(PLANILHA!E572=0,"",PLANILHA!E572)</f>
        <v/>
      </c>
      <c r="D572" s="226" t="str">
        <f>IF(PLANILHA!F572=0,"",PLANILHA!F572)</f>
        <v/>
      </c>
      <c r="E572" s="227" t="str">
        <f>IF(PLANILHA!G572=0,"",PLANILHA!G572)</f>
        <v/>
      </c>
      <c r="F572" s="202"/>
      <c r="G572" s="174" t="str">
        <f t="shared" si="17"/>
        <v>T</v>
      </c>
    </row>
    <row r="573" spans="1:7" hidden="1" x14ac:dyDescent="0.2">
      <c r="A573" s="172" t="str">
        <f t="shared" si="16"/>
        <v/>
      </c>
      <c r="B573" s="225" t="str">
        <f>IF(PLANILHA!B573=0,"",PLANILHA!B573)</f>
        <v/>
      </c>
      <c r="C573" s="225" t="str">
        <f>IF(PLANILHA!E573=0,"",PLANILHA!E573)</f>
        <v/>
      </c>
      <c r="D573" s="226" t="str">
        <f>IF(PLANILHA!F573=0,"",PLANILHA!F573)</f>
        <v/>
      </c>
      <c r="E573" s="227" t="str">
        <f>IF(PLANILHA!G573=0,"",PLANILHA!G573)</f>
        <v/>
      </c>
      <c r="F573" s="202"/>
      <c r="G573" s="174" t="str">
        <f t="shared" si="17"/>
        <v>T</v>
      </c>
    </row>
    <row r="574" spans="1:7" hidden="1" x14ac:dyDescent="0.2">
      <c r="A574" s="172" t="str">
        <f t="shared" si="16"/>
        <v/>
      </c>
      <c r="B574" s="225" t="str">
        <f>IF(PLANILHA!B574=0,"",PLANILHA!B574)</f>
        <v/>
      </c>
      <c r="C574" s="225" t="str">
        <f>IF(PLANILHA!E574=0,"",PLANILHA!E574)</f>
        <v/>
      </c>
      <c r="D574" s="226" t="str">
        <f>IF(PLANILHA!F574=0,"",PLANILHA!F574)</f>
        <v/>
      </c>
      <c r="E574" s="227" t="str">
        <f>IF(PLANILHA!G574=0,"",PLANILHA!G574)</f>
        <v/>
      </c>
      <c r="F574" s="202"/>
      <c r="G574" s="174" t="str">
        <f t="shared" si="17"/>
        <v>T</v>
      </c>
    </row>
    <row r="575" spans="1:7" hidden="1" x14ac:dyDescent="0.2">
      <c r="A575" s="172" t="str">
        <f t="shared" si="16"/>
        <v/>
      </c>
      <c r="B575" s="225" t="str">
        <f>IF(PLANILHA!B575=0,"",PLANILHA!B575)</f>
        <v/>
      </c>
      <c r="C575" s="225" t="str">
        <f>IF(PLANILHA!E575=0,"",PLANILHA!E575)</f>
        <v/>
      </c>
      <c r="D575" s="226" t="str">
        <f>IF(PLANILHA!F575=0,"",PLANILHA!F575)</f>
        <v/>
      </c>
      <c r="E575" s="227" t="str">
        <f>IF(PLANILHA!G575=0,"",PLANILHA!G575)</f>
        <v/>
      </c>
      <c r="F575" s="202"/>
      <c r="G575" s="174" t="str">
        <f t="shared" si="17"/>
        <v>T</v>
      </c>
    </row>
    <row r="576" spans="1:7" hidden="1" x14ac:dyDescent="0.2">
      <c r="A576" s="172" t="str">
        <f t="shared" si="16"/>
        <v/>
      </c>
      <c r="B576" s="225" t="str">
        <f>IF(PLANILHA!B576=0,"",PLANILHA!B576)</f>
        <v/>
      </c>
      <c r="C576" s="225" t="str">
        <f>IF(PLANILHA!E576=0,"",PLANILHA!E576)</f>
        <v/>
      </c>
      <c r="D576" s="226" t="str">
        <f>IF(PLANILHA!F576=0,"",PLANILHA!F576)</f>
        <v/>
      </c>
      <c r="E576" s="227" t="str">
        <f>IF(PLANILHA!G576=0,"",PLANILHA!G576)</f>
        <v/>
      </c>
      <c r="F576" s="202"/>
      <c r="G576" s="174" t="str">
        <f t="shared" si="17"/>
        <v>T</v>
      </c>
    </row>
    <row r="577" spans="1:7" hidden="1" x14ac:dyDescent="0.2">
      <c r="A577" s="172" t="str">
        <f t="shared" si="16"/>
        <v/>
      </c>
      <c r="B577" s="225" t="str">
        <f>IF(PLANILHA!B577=0,"",PLANILHA!B577)</f>
        <v/>
      </c>
      <c r="C577" s="225" t="str">
        <f>IF(PLANILHA!E577=0,"",PLANILHA!E577)</f>
        <v/>
      </c>
      <c r="D577" s="226" t="str">
        <f>IF(PLANILHA!F577=0,"",PLANILHA!F577)</f>
        <v/>
      </c>
      <c r="E577" s="227" t="str">
        <f>IF(PLANILHA!G577=0,"",PLANILHA!G577)</f>
        <v/>
      </c>
      <c r="F577" s="202"/>
      <c r="G577" s="174" t="str">
        <f t="shared" si="17"/>
        <v>T</v>
      </c>
    </row>
    <row r="578" spans="1:7" hidden="1" x14ac:dyDescent="0.2">
      <c r="A578" s="172" t="str">
        <f t="shared" si="16"/>
        <v/>
      </c>
      <c r="B578" s="225" t="str">
        <f>IF(PLANILHA!B578=0,"",PLANILHA!B578)</f>
        <v/>
      </c>
      <c r="C578" s="225" t="str">
        <f>IF(PLANILHA!E578=0,"",PLANILHA!E578)</f>
        <v/>
      </c>
      <c r="D578" s="226" t="str">
        <f>IF(PLANILHA!F578=0,"",PLANILHA!F578)</f>
        <v/>
      </c>
      <c r="E578" s="227" t="str">
        <f>IF(PLANILHA!G578=0,"",PLANILHA!G578)</f>
        <v/>
      </c>
      <c r="F578" s="202"/>
      <c r="G578" s="174" t="str">
        <f t="shared" si="17"/>
        <v>T</v>
      </c>
    </row>
    <row r="579" spans="1:7" hidden="1" x14ac:dyDescent="0.2">
      <c r="A579" s="172" t="str">
        <f t="shared" si="16"/>
        <v/>
      </c>
      <c r="B579" s="225" t="str">
        <f>IF(PLANILHA!B579=0,"",PLANILHA!B579)</f>
        <v/>
      </c>
      <c r="C579" s="225" t="str">
        <f>IF(PLANILHA!E579=0,"",PLANILHA!E579)</f>
        <v/>
      </c>
      <c r="D579" s="226" t="str">
        <f>IF(PLANILHA!F579=0,"",PLANILHA!F579)</f>
        <v/>
      </c>
      <c r="E579" s="227" t="str">
        <f>IF(PLANILHA!G579=0,"",PLANILHA!G579)</f>
        <v/>
      </c>
      <c r="F579" s="202"/>
      <c r="G579" s="174" t="str">
        <f t="shared" si="17"/>
        <v>T</v>
      </c>
    </row>
    <row r="580" spans="1:7" hidden="1" x14ac:dyDescent="0.2">
      <c r="A580" s="172" t="str">
        <f t="shared" si="16"/>
        <v/>
      </c>
      <c r="B580" s="225" t="str">
        <f>IF(PLANILHA!B580=0,"",PLANILHA!B580)</f>
        <v/>
      </c>
      <c r="C580" s="225" t="str">
        <f>IF(PLANILHA!E580=0,"",PLANILHA!E580)</f>
        <v/>
      </c>
      <c r="D580" s="226" t="str">
        <f>IF(PLANILHA!F580=0,"",PLANILHA!F580)</f>
        <v/>
      </c>
      <c r="E580" s="227" t="str">
        <f>IF(PLANILHA!G580=0,"",PLANILHA!G580)</f>
        <v/>
      </c>
      <c r="F580" s="202"/>
      <c r="G580" s="174" t="str">
        <f t="shared" si="17"/>
        <v>T</v>
      </c>
    </row>
    <row r="581" spans="1:7" hidden="1" x14ac:dyDescent="0.2">
      <c r="A581" s="172" t="str">
        <f t="shared" si="16"/>
        <v/>
      </c>
      <c r="B581" s="225" t="str">
        <f>IF(PLANILHA!B581=0,"",PLANILHA!B581)</f>
        <v/>
      </c>
      <c r="C581" s="225" t="str">
        <f>IF(PLANILHA!E581=0,"",PLANILHA!E581)</f>
        <v/>
      </c>
      <c r="D581" s="226" t="str">
        <f>IF(PLANILHA!F581=0,"",PLANILHA!F581)</f>
        <v/>
      </c>
      <c r="E581" s="227" t="str">
        <f>IF(PLANILHA!G581=0,"",PLANILHA!G581)</f>
        <v/>
      </c>
      <c r="F581" s="202"/>
      <c r="G581" s="174" t="str">
        <f t="shared" si="17"/>
        <v>T</v>
      </c>
    </row>
    <row r="582" spans="1:7" hidden="1" x14ac:dyDescent="0.2">
      <c r="A582" s="172" t="str">
        <f t="shared" si="16"/>
        <v/>
      </c>
      <c r="B582" s="225" t="str">
        <f>IF(PLANILHA!B582=0,"",PLANILHA!B582)</f>
        <v/>
      </c>
      <c r="C582" s="225" t="str">
        <f>IF(PLANILHA!E582=0,"",PLANILHA!E582)</f>
        <v/>
      </c>
      <c r="D582" s="226" t="str">
        <f>IF(PLANILHA!F582=0,"",PLANILHA!F582)</f>
        <v/>
      </c>
      <c r="E582" s="227" t="str">
        <f>IF(PLANILHA!G582=0,"",PLANILHA!G582)</f>
        <v/>
      </c>
      <c r="F582" s="202"/>
      <c r="G582" s="174" t="str">
        <f t="shared" si="17"/>
        <v>T</v>
      </c>
    </row>
    <row r="583" spans="1:7" hidden="1" x14ac:dyDescent="0.2">
      <c r="A583" s="172" t="str">
        <f t="shared" si="16"/>
        <v/>
      </c>
      <c r="B583" s="225" t="str">
        <f>IF(PLANILHA!B583=0,"",PLANILHA!B583)</f>
        <v/>
      </c>
      <c r="C583" s="225" t="str">
        <f>IF(PLANILHA!E583=0,"",PLANILHA!E583)</f>
        <v/>
      </c>
      <c r="D583" s="226" t="str">
        <f>IF(PLANILHA!F583=0,"",PLANILHA!F583)</f>
        <v/>
      </c>
      <c r="E583" s="227" t="str">
        <f>IF(PLANILHA!G583=0,"",PLANILHA!G583)</f>
        <v/>
      </c>
      <c r="F583" s="202"/>
      <c r="G583" s="174" t="str">
        <f t="shared" si="17"/>
        <v>T</v>
      </c>
    </row>
    <row r="584" spans="1:7" hidden="1" x14ac:dyDescent="0.2">
      <c r="A584" s="172" t="str">
        <f t="shared" si="16"/>
        <v/>
      </c>
      <c r="B584" s="225" t="str">
        <f>IF(PLANILHA!B584=0,"",PLANILHA!B584)</f>
        <v/>
      </c>
      <c r="C584" s="225" t="str">
        <f>IF(PLANILHA!E584=0,"",PLANILHA!E584)</f>
        <v/>
      </c>
      <c r="D584" s="226" t="str">
        <f>IF(PLANILHA!F584=0,"",PLANILHA!F584)</f>
        <v/>
      </c>
      <c r="E584" s="227" t="str">
        <f>IF(PLANILHA!G584=0,"",PLANILHA!G584)</f>
        <v/>
      </c>
      <c r="F584" s="202"/>
      <c r="G584" s="174" t="str">
        <f t="shared" si="17"/>
        <v>T</v>
      </c>
    </row>
    <row r="585" spans="1:7" hidden="1" x14ac:dyDescent="0.2">
      <c r="A585" s="172" t="str">
        <f t="shared" si="16"/>
        <v/>
      </c>
      <c r="B585" s="225" t="str">
        <f>IF(PLANILHA!B585=0,"",PLANILHA!B585)</f>
        <v/>
      </c>
      <c r="C585" s="225" t="str">
        <f>IF(PLANILHA!E585=0,"",PLANILHA!E585)</f>
        <v/>
      </c>
      <c r="D585" s="226" t="str">
        <f>IF(PLANILHA!F585=0,"",PLANILHA!F585)</f>
        <v/>
      </c>
      <c r="E585" s="227" t="str">
        <f>IF(PLANILHA!G585=0,"",PLANILHA!G585)</f>
        <v/>
      </c>
      <c r="F585" s="202"/>
      <c r="G585" s="174" t="str">
        <f t="shared" si="17"/>
        <v>T</v>
      </c>
    </row>
    <row r="586" spans="1:7" hidden="1" x14ac:dyDescent="0.2">
      <c r="A586" s="172" t="str">
        <f t="shared" si="16"/>
        <v/>
      </c>
      <c r="B586" s="225" t="str">
        <f>IF(PLANILHA!B586=0,"",PLANILHA!B586)</f>
        <v/>
      </c>
      <c r="C586" s="225" t="str">
        <f>IF(PLANILHA!E586=0,"",PLANILHA!E586)</f>
        <v/>
      </c>
      <c r="D586" s="226" t="str">
        <f>IF(PLANILHA!F586=0,"",PLANILHA!F586)</f>
        <v/>
      </c>
      <c r="E586" s="227" t="str">
        <f>IF(PLANILHA!G586=0,"",PLANILHA!G586)</f>
        <v/>
      </c>
      <c r="F586" s="202"/>
      <c r="G586" s="174" t="str">
        <f t="shared" si="17"/>
        <v>T</v>
      </c>
    </row>
    <row r="587" spans="1:7" hidden="1" x14ac:dyDescent="0.2">
      <c r="A587" s="172" t="str">
        <f t="shared" si="16"/>
        <v/>
      </c>
      <c r="B587" s="225" t="str">
        <f>IF(PLANILHA!B587=0,"",PLANILHA!B587)</f>
        <v/>
      </c>
      <c r="C587" s="225" t="str">
        <f>IF(PLANILHA!E587=0,"",PLANILHA!E587)</f>
        <v/>
      </c>
      <c r="D587" s="226" t="str">
        <f>IF(PLANILHA!F587=0,"",PLANILHA!F587)</f>
        <v/>
      </c>
      <c r="E587" s="227" t="str">
        <f>IF(PLANILHA!G587=0,"",PLANILHA!G587)</f>
        <v/>
      </c>
      <c r="F587" s="202"/>
      <c r="G587" s="174" t="str">
        <f t="shared" si="17"/>
        <v>T</v>
      </c>
    </row>
    <row r="588" spans="1:7" hidden="1" x14ac:dyDescent="0.2">
      <c r="A588" s="172" t="str">
        <f t="shared" si="16"/>
        <v/>
      </c>
      <c r="B588" s="225" t="str">
        <f>IF(PLANILHA!B588=0,"",PLANILHA!B588)</f>
        <v/>
      </c>
      <c r="C588" s="225" t="str">
        <f>IF(PLANILHA!E588=0,"",PLANILHA!E588)</f>
        <v/>
      </c>
      <c r="D588" s="226" t="str">
        <f>IF(PLANILHA!F588=0,"",PLANILHA!F588)</f>
        <v/>
      </c>
      <c r="E588" s="227" t="str">
        <f>IF(PLANILHA!G588=0,"",PLANILHA!G588)</f>
        <v/>
      </c>
      <c r="F588" s="202"/>
      <c r="G588" s="174" t="str">
        <f t="shared" si="17"/>
        <v>T</v>
      </c>
    </row>
    <row r="589" spans="1:7" hidden="1" x14ac:dyDescent="0.2">
      <c r="A589" s="172" t="str">
        <f t="shared" si="16"/>
        <v/>
      </c>
      <c r="B589" s="225" t="str">
        <f>IF(PLANILHA!B589=0,"",PLANILHA!B589)</f>
        <v/>
      </c>
      <c r="C589" s="225" t="str">
        <f>IF(PLANILHA!E589=0,"",PLANILHA!E589)</f>
        <v/>
      </c>
      <c r="D589" s="226" t="str">
        <f>IF(PLANILHA!F589=0,"",PLANILHA!F589)</f>
        <v/>
      </c>
      <c r="E589" s="227" t="str">
        <f>IF(PLANILHA!G589=0,"",PLANILHA!G589)</f>
        <v/>
      </c>
      <c r="F589" s="202"/>
      <c r="G589" s="174" t="str">
        <f t="shared" si="17"/>
        <v>T</v>
      </c>
    </row>
    <row r="590" spans="1:7" hidden="1" x14ac:dyDescent="0.2">
      <c r="A590" s="172" t="str">
        <f t="shared" ref="A590:A653" si="18">IF(B590&lt;&gt;"","F","")</f>
        <v/>
      </c>
      <c r="B590" s="225" t="str">
        <f>IF(PLANILHA!B590=0,"",PLANILHA!B590)</f>
        <v/>
      </c>
      <c r="C590" s="225" t="str">
        <f>IF(PLANILHA!E590=0,"",PLANILHA!E590)</f>
        <v/>
      </c>
      <c r="D590" s="226" t="str">
        <f>IF(PLANILHA!F590=0,"",PLANILHA!F590)</f>
        <v/>
      </c>
      <c r="E590" s="227" t="str">
        <f>IF(PLANILHA!G590=0,"",PLANILHA!G590)</f>
        <v/>
      </c>
      <c r="F590" s="202"/>
      <c r="G590" s="174" t="str">
        <f t="shared" ref="G590:G653" si="19">IF(E590="","T","I")</f>
        <v>T</v>
      </c>
    </row>
    <row r="591" spans="1:7" hidden="1" x14ac:dyDescent="0.2">
      <c r="A591" s="172" t="str">
        <f t="shared" si="18"/>
        <v/>
      </c>
      <c r="B591" s="225" t="str">
        <f>IF(PLANILHA!B591=0,"",PLANILHA!B591)</f>
        <v/>
      </c>
      <c r="C591" s="225" t="str">
        <f>IF(PLANILHA!E591=0,"",PLANILHA!E591)</f>
        <v/>
      </c>
      <c r="D591" s="226" t="str">
        <f>IF(PLANILHA!F591=0,"",PLANILHA!F591)</f>
        <v/>
      </c>
      <c r="E591" s="227" t="str">
        <f>IF(PLANILHA!G591=0,"",PLANILHA!G591)</f>
        <v/>
      </c>
      <c r="F591" s="202"/>
      <c r="G591" s="174" t="str">
        <f t="shared" si="19"/>
        <v>T</v>
      </c>
    </row>
    <row r="592" spans="1:7" hidden="1" x14ac:dyDescent="0.2">
      <c r="A592" s="172" t="str">
        <f t="shared" si="18"/>
        <v/>
      </c>
      <c r="B592" s="225" t="str">
        <f>IF(PLANILHA!B592=0,"",PLANILHA!B592)</f>
        <v/>
      </c>
      <c r="C592" s="225" t="str">
        <f>IF(PLANILHA!E592=0,"",PLANILHA!E592)</f>
        <v/>
      </c>
      <c r="D592" s="226" t="str">
        <f>IF(PLANILHA!F592=0,"",PLANILHA!F592)</f>
        <v/>
      </c>
      <c r="E592" s="227" t="str">
        <f>IF(PLANILHA!G592=0,"",PLANILHA!G592)</f>
        <v/>
      </c>
      <c r="F592" s="202"/>
      <c r="G592" s="174" t="str">
        <f t="shared" si="19"/>
        <v>T</v>
      </c>
    </row>
    <row r="593" spans="1:7" hidden="1" x14ac:dyDescent="0.2">
      <c r="A593" s="172" t="str">
        <f t="shared" si="18"/>
        <v/>
      </c>
      <c r="B593" s="225" t="str">
        <f>IF(PLANILHA!B593=0,"",PLANILHA!B593)</f>
        <v/>
      </c>
      <c r="C593" s="225" t="str">
        <f>IF(PLANILHA!E593=0,"",PLANILHA!E593)</f>
        <v/>
      </c>
      <c r="D593" s="226" t="str">
        <f>IF(PLANILHA!F593=0,"",PLANILHA!F593)</f>
        <v/>
      </c>
      <c r="E593" s="227" t="str">
        <f>IF(PLANILHA!G593=0,"",PLANILHA!G593)</f>
        <v/>
      </c>
      <c r="F593" s="202"/>
      <c r="G593" s="174" t="str">
        <f t="shared" si="19"/>
        <v>T</v>
      </c>
    </row>
    <row r="594" spans="1:7" hidden="1" x14ac:dyDescent="0.2">
      <c r="A594" s="172" t="str">
        <f t="shared" si="18"/>
        <v/>
      </c>
      <c r="B594" s="225" t="str">
        <f>IF(PLANILHA!B594=0,"",PLANILHA!B594)</f>
        <v/>
      </c>
      <c r="C594" s="225" t="str">
        <f>IF(PLANILHA!E594=0,"",PLANILHA!E594)</f>
        <v/>
      </c>
      <c r="D594" s="226" t="str">
        <f>IF(PLANILHA!F594=0,"",PLANILHA!F594)</f>
        <v/>
      </c>
      <c r="E594" s="227" t="str">
        <f>IF(PLANILHA!G594=0,"",PLANILHA!G594)</f>
        <v/>
      </c>
      <c r="F594" s="202"/>
      <c r="G594" s="174" t="str">
        <f t="shared" si="19"/>
        <v>T</v>
      </c>
    </row>
    <row r="595" spans="1:7" hidden="1" x14ac:dyDescent="0.2">
      <c r="A595" s="172" t="str">
        <f t="shared" si="18"/>
        <v/>
      </c>
      <c r="B595" s="225" t="str">
        <f>IF(PLANILHA!B595=0,"",PLANILHA!B595)</f>
        <v/>
      </c>
      <c r="C595" s="225" t="str">
        <f>IF(PLANILHA!E595=0,"",PLANILHA!E595)</f>
        <v/>
      </c>
      <c r="D595" s="226" t="str">
        <f>IF(PLANILHA!F595=0,"",PLANILHA!F595)</f>
        <v/>
      </c>
      <c r="E595" s="227" t="str">
        <f>IF(PLANILHA!G595=0,"",PLANILHA!G595)</f>
        <v/>
      </c>
      <c r="F595" s="202"/>
      <c r="G595" s="174" t="str">
        <f t="shared" si="19"/>
        <v>T</v>
      </c>
    </row>
    <row r="596" spans="1:7" hidden="1" x14ac:dyDescent="0.2">
      <c r="A596" s="172" t="str">
        <f t="shared" si="18"/>
        <v/>
      </c>
      <c r="B596" s="225" t="str">
        <f>IF(PLANILHA!B596=0,"",PLANILHA!B596)</f>
        <v/>
      </c>
      <c r="C596" s="225" t="str">
        <f>IF(PLANILHA!E596=0,"",PLANILHA!E596)</f>
        <v/>
      </c>
      <c r="D596" s="226" t="str">
        <f>IF(PLANILHA!F596=0,"",PLANILHA!F596)</f>
        <v/>
      </c>
      <c r="E596" s="227" t="str">
        <f>IF(PLANILHA!G596=0,"",PLANILHA!G596)</f>
        <v/>
      </c>
      <c r="F596" s="202"/>
      <c r="G596" s="174" t="str">
        <f t="shared" si="19"/>
        <v>T</v>
      </c>
    </row>
    <row r="597" spans="1:7" hidden="1" x14ac:dyDescent="0.2">
      <c r="A597" s="172" t="str">
        <f t="shared" si="18"/>
        <v/>
      </c>
      <c r="B597" s="225" t="str">
        <f>IF(PLANILHA!B597=0,"",PLANILHA!B597)</f>
        <v/>
      </c>
      <c r="C597" s="225" t="str">
        <f>IF(PLANILHA!E597=0,"",PLANILHA!E597)</f>
        <v/>
      </c>
      <c r="D597" s="226" t="str">
        <f>IF(PLANILHA!F597=0,"",PLANILHA!F597)</f>
        <v/>
      </c>
      <c r="E597" s="227" t="str">
        <f>IF(PLANILHA!G597=0,"",PLANILHA!G597)</f>
        <v/>
      </c>
      <c r="F597" s="202"/>
      <c r="G597" s="174" t="str">
        <f t="shared" si="19"/>
        <v>T</v>
      </c>
    </row>
    <row r="598" spans="1:7" hidden="1" x14ac:dyDescent="0.2">
      <c r="A598" s="172" t="str">
        <f t="shared" si="18"/>
        <v/>
      </c>
      <c r="B598" s="225" t="str">
        <f>IF(PLANILHA!B598=0,"",PLANILHA!B598)</f>
        <v/>
      </c>
      <c r="C598" s="225" t="str">
        <f>IF(PLANILHA!E598=0,"",PLANILHA!E598)</f>
        <v/>
      </c>
      <c r="D598" s="226" t="str">
        <f>IF(PLANILHA!F598=0,"",PLANILHA!F598)</f>
        <v/>
      </c>
      <c r="E598" s="227" t="str">
        <f>IF(PLANILHA!G598=0,"",PLANILHA!G598)</f>
        <v/>
      </c>
      <c r="F598" s="202"/>
      <c r="G598" s="174" t="str">
        <f t="shared" si="19"/>
        <v>T</v>
      </c>
    </row>
    <row r="599" spans="1:7" hidden="1" x14ac:dyDescent="0.2">
      <c r="A599" s="172" t="str">
        <f t="shared" si="18"/>
        <v/>
      </c>
      <c r="B599" s="225" t="str">
        <f>IF(PLANILHA!B599=0,"",PLANILHA!B599)</f>
        <v/>
      </c>
      <c r="C599" s="225" t="str">
        <f>IF(PLANILHA!E599=0,"",PLANILHA!E599)</f>
        <v/>
      </c>
      <c r="D599" s="226" t="str">
        <f>IF(PLANILHA!F599=0,"",PLANILHA!F599)</f>
        <v/>
      </c>
      <c r="E599" s="227" t="str">
        <f>IF(PLANILHA!G599=0,"",PLANILHA!G599)</f>
        <v/>
      </c>
      <c r="F599" s="202"/>
      <c r="G599" s="174" t="str">
        <f t="shared" si="19"/>
        <v>T</v>
      </c>
    </row>
    <row r="600" spans="1:7" hidden="1" x14ac:dyDescent="0.2">
      <c r="A600" s="172" t="str">
        <f t="shared" si="18"/>
        <v/>
      </c>
      <c r="B600" s="225" t="str">
        <f>IF(PLANILHA!B600=0,"",PLANILHA!B600)</f>
        <v/>
      </c>
      <c r="C600" s="225" t="str">
        <f>IF(PLANILHA!E600=0,"",PLANILHA!E600)</f>
        <v/>
      </c>
      <c r="D600" s="226" t="str">
        <f>IF(PLANILHA!F600=0,"",PLANILHA!F600)</f>
        <v/>
      </c>
      <c r="E600" s="227" t="str">
        <f>IF(PLANILHA!G600=0,"",PLANILHA!G600)</f>
        <v/>
      </c>
      <c r="F600" s="202"/>
      <c r="G600" s="174" t="str">
        <f t="shared" si="19"/>
        <v>T</v>
      </c>
    </row>
    <row r="601" spans="1:7" hidden="1" x14ac:dyDescent="0.2">
      <c r="A601" s="172" t="str">
        <f t="shared" si="18"/>
        <v/>
      </c>
      <c r="B601" s="225" t="str">
        <f>IF(PLANILHA!B601=0,"",PLANILHA!B601)</f>
        <v/>
      </c>
      <c r="C601" s="225" t="str">
        <f>IF(PLANILHA!E601=0,"",PLANILHA!E601)</f>
        <v/>
      </c>
      <c r="D601" s="226" t="str">
        <f>IF(PLANILHA!F601=0,"",PLANILHA!F601)</f>
        <v/>
      </c>
      <c r="E601" s="227" t="str">
        <f>IF(PLANILHA!G601=0,"",PLANILHA!G601)</f>
        <v/>
      </c>
      <c r="F601" s="202"/>
      <c r="G601" s="174" t="str">
        <f t="shared" si="19"/>
        <v>T</v>
      </c>
    </row>
    <row r="602" spans="1:7" hidden="1" x14ac:dyDescent="0.2">
      <c r="A602" s="172" t="str">
        <f t="shared" si="18"/>
        <v/>
      </c>
      <c r="B602" s="225" t="str">
        <f>IF(PLANILHA!B602=0,"",PLANILHA!B602)</f>
        <v/>
      </c>
      <c r="C602" s="225" t="str">
        <f>IF(PLANILHA!E602=0,"",PLANILHA!E602)</f>
        <v/>
      </c>
      <c r="D602" s="226" t="str">
        <f>IF(PLANILHA!F602=0,"",PLANILHA!F602)</f>
        <v/>
      </c>
      <c r="E602" s="227" t="str">
        <f>IF(PLANILHA!G602=0,"",PLANILHA!G602)</f>
        <v/>
      </c>
      <c r="F602" s="202"/>
      <c r="G602" s="174" t="str">
        <f t="shared" si="19"/>
        <v>T</v>
      </c>
    </row>
    <row r="603" spans="1:7" hidden="1" x14ac:dyDescent="0.2">
      <c r="A603" s="172" t="str">
        <f t="shared" si="18"/>
        <v/>
      </c>
      <c r="B603" s="225" t="str">
        <f>IF(PLANILHA!B603=0,"",PLANILHA!B603)</f>
        <v/>
      </c>
      <c r="C603" s="225" t="str">
        <f>IF(PLANILHA!E603=0,"",PLANILHA!E603)</f>
        <v/>
      </c>
      <c r="D603" s="226" t="str">
        <f>IF(PLANILHA!F603=0,"",PLANILHA!F603)</f>
        <v/>
      </c>
      <c r="E603" s="227" t="str">
        <f>IF(PLANILHA!G603=0,"",PLANILHA!G603)</f>
        <v/>
      </c>
      <c r="F603" s="202"/>
      <c r="G603" s="174" t="str">
        <f t="shared" si="19"/>
        <v>T</v>
      </c>
    </row>
    <row r="604" spans="1:7" hidden="1" x14ac:dyDescent="0.2">
      <c r="A604" s="172" t="str">
        <f t="shared" si="18"/>
        <v/>
      </c>
      <c r="B604" s="225" t="str">
        <f>IF(PLANILHA!B604=0,"",PLANILHA!B604)</f>
        <v/>
      </c>
      <c r="C604" s="225" t="str">
        <f>IF(PLANILHA!E604=0,"",PLANILHA!E604)</f>
        <v/>
      </c>
      <c r="D604" s="226" t="str">
        <f>IF(PLANILHA!F604=0,"",PLANILHA!F604)</f>
        <v/>
      </c>
      <c r="E604" s="227" t="str">
        <f>IF(PLANILHA!G604=0,"",PLANILHA!G604)</f>
        <v/>
      </c>
      <c r="F604" s="202"/>
      <c r="G604" s="174" t="str">
        <f t="shared" si="19"/>
        <v>T</v>
      </c>
    </row>
    <row r="605" spans="1:7" hidden="1" x14ac:dyDescent="0.2">
      <c r="A605" s="172" t="str">
        <f t="shared" si="18"/>
        <v/>
      </c>
      <c r="B605" s="225" t="str">
        <f>IF(PLANILHA!B605=0,"",PLANILHA!B605)</f>
        <v/>
      </c>
      <c r="C605" s="225" t="str">
        <f>IF(PLANILHA!E605=0,"",PLANILHA!E605)</f>
        <v/>
      </c>
      <c r="D605" s="226" t="str">
        <f>IF(PLANILHA!F605=0,"",PLANILHA!F605)</f>
        <v/>
      </c>
      <c r="E605" s="227" t="str">
        <f>IF(PLANILHA!G605=0,"",PLANILHA!G605)</f>
        <v/>
      </c>
      <c r="F605" s="202"/>
      <c r="G605" s="174" t="str">
        <f t="shared" si="19"/>
        <v>T</v>
      </c>
    </row>
    <row r="606" spans="1:7" hidden="1" x14ac:dyDescent="0.2">
      <c r="A606" s="172" t="str">
        <f t="shared" si="18"/>
        <v/>
      </c>
      <c r="B606" s="225" t="str">
        <f>IF(PLANILHA!B606=0,"",PLANILHA!B606)</f>
        <v/>
      </c>
      <c r="C606" s="225" t="str">
        <f>IF(PLANILHA!E606=0,"",PLANILHA!E606)</f>
        <v/>
      </c>
      <c r="D606" s="226" t="str">
        <f>IF(PLANILHA!F606=0,"",PLANILHA!F606)</f>
        <v/>
      </c>
      <c r="E606" s="227" t="str">
        <f>IF(PLANILHA!G606=0,"",PLANILHA!G606)</f>
        <v/>
      </c>
      <c r="F606" s="202"/>
      <c r="G606" s="174" t="str">
        <f t="shared" si="19"/>
        <v>T</v>
      </c>
    </row>
    <row r="607" spans="1:7" hidden="1" x14ac:dyDescent="0.2">
      <c r="A607" s="172" t="str">
        <f t="shared" si="18"/>
        <v/>
      </c>
      <c r="B607" s="225" t="str">
        <f>IF(PLANILHA!B607=0,"",PLANILHA!B607)</f>
        <v/>
      </c>
      <c r="C607" s="225" t="str">
        <f>IF(PLANILHA!E607=0,"",PLANILHA!E607)</f>
        <v/>
      </c>
      <c r="D607" s="226" t="str">
        <f>IF(PLANILHA!F607=0,"",PLANILHA!F607)</f>
        <v/>
      </c>
      <c r="E607" s="227" t="str">
        <f>IF(PLANILHA!G607=0,"",PLANILHA!G607)</f>
        <v/>
      </c>
      <c r="F607" s="202"/>
      <c r="G607" s="174" t="str">
        <f t="shared" si="19"/>
        <v>T</v>
      </c>
    </row>
    <row r="608" spans="1:7" hidden="1" x14ac:dyDescent="0.2">
      <c r="A608" s="172" t="str">
        <f t="shared" si="18"/>
        <v/>
      </c>
      <c r="B608" s="225" t="str">
        <f>IF(PLANILHA!B608=0,"",PLANILHA!B608)</f>
        <v/>
      </c>
      <c r="C608" s="225" t="str">
        <f>IF(PLANILHA!E608=0,"",PLANILHA!E608)</f>
        <v/>
      </c>
      <c r="D608" s="226" t="str">
        <f>IF(PLANILHA!F608=0,"",PLANILHA!F608)</f>
        <v/>
      </c>
      <c r="E608" s="227" t="str">
        <f>IF(PLANILHA!G608=0,"",PLANILHA!G608)</f>
        <v/>
      </c>
      <c r="F608" s="202"/>
      <c r="G608" s="174" t="str">
        <f t="shared" si="19"/>
        <v>T</v>
      </c>
    </row>
    <row r="609" spans="1:7" hidden="1" x14ac:dyDescent="0.2">
      <c r="A609" s="172" t="str">
        <f t="shared" si="18"/>
        <v/>
      </c>
      <c r="B609" s="225" t="str">
        <f>IF(PLANILHA!B609=0,"",PLANILHA!B609)</f>
        <v/>
      </c>
      <c r="C609" s="225" t="str">
        <f>IF(PLANILHA!E609=0,"",PLANILHA!E609)</f>
        <v/>
      </c>
      <c r="D609" s="226" t="str">
        <f>IF(PLANILHA!F609=0,"",PLANILHA!F609)</f>
        <v/>
      </c>
      <c r="E609" s="227" t="str">
        <f>IF(PLANILHA!G609=0,"",PLANILHA!G609)</f>
        <v/>
      </c>
      <c r="F609" s="202"/>
      <c r="G609" s="174" t="str">
        <f t="shared" si="19"/>
        <v>T</v>
      </c>
    </row>
    <row r="610" spans="1:7" hidden="1" x14ac:dyDescent="0.2">
      <c r="A610" s="172" t="str">
        <f t="shared" si="18"/>
        <v/>
      </c>
      <c r="B610" s="225" t="str">
        <f>IF(PLANILHA!B610=0,"",PLANILHA!B610)</f>
        <v/>
      </c>
      <c r="C610" s="225" t="str">
        <f>IF(PLANILHA!E610=0,"",PLANILHA!E610)</f>
        <v/>
      </c>
      <c r="D610" s="226" t="str">
        <f>IF(PLANILHA!F610=0,"",PLANILHA!F610)</f>
        <v/>
      </c>
      <c r="E610" s="227" t="str">
        <f>IF(PLANILHA!G610=0,"",PLANILHA!G610)</f>
        <v/>
      </c>
      <c r="F610" s="202"/>
      <c r="G610" s="174" t="str">
        <f t="shared" si="19"/>
        <v>T</v>
      </c>
    </row>
    <row r="611" spans="1:7" hidden="1" x14ac:dyDescent="0.2">
      <c r="A611" s="172" t="str">
        <f t="shared" si="18"/>
        <v/>
      </c>
      <c r="B611" s="225" t="str">
        <f>IF(PLANILHA!B611=0,"",PLANILHA!B611)</f>
        <v/>
      </c>
      <c r="C611" s="225" t="str">
        <f>IF(PLANILHA!E611=0,"",PLANILHA!E611)</f>
        <v/>
      </c>
      <c r="D611" s="226" t="str">
        <f>IF(PLANILHA!F611=0,"",PLANILHA!F611)</f>
        <v/>
      </c>
      <c r="E611" s="227" t="str">
        <f>IF(PLANILHA!G611=0,"",PLANILHA!G611)</f>
        <v/>
      </c>
      <c r="F611" s="202"/>
      <c r="G611" s="174" t="str">
        <f t="shared" si="19"/>
        <v>T</v>
      </c>
    </row>
    <row r="612" spans="1:7" hidden="1" x14ac:dyDescent="0.2">
      <c r="A612" s="172" t="str">
        <f t="shared" si="18"/>
        <v/>
      </c>
      <c r="B612" s="225" t="str">
        <f>IF(PLANILHA!B612=0,"",PLANILHA!B612)</f>
        <v/>
      </c>
      <c r="C612" s="225" t="str">
        <f>IF(PLANILHA!E612=0,"",PLANILHA!E612)</f>
        <v/>
      </c>
      <c r="D612" s="226" t="str">
        <f>IF(PLANILHA!F612=0,"",PLANILHA!F612)</f>
        <v/>
      </c>
      <c r="E612" s="227" t="str">
        <f>IF(PLANILHA!G612=0,"",PLANILHA!G612)</f>
        <v/>
      </c>
      <c r="F612" s="202"/>
      <c r="G612" s="174" t="str">
        <f t="shared" si="19"/>
        <v>T</v>
      </c>
    </row>
    <row r="613" spans="1:7" hidden="1" x14ac:dyDescent="0.2">
      <c r="A613" s="172" t="str">
        <f t="shared" si="18"/>
        <v/>
      </c>
      <c r="B613" s="225" t="str">
        <f>IF(PLANILHA!B613=0,"",PLANILHA!B613)</f>
        <v/>
      </c>
      <c r="C613" s="225" t="str">
        <f>IF(PLANILHA!E613=0,"",PLANILHA!E613)</f>
        <v/>
      </c>
      <c r="D613" s="226" t="str">
        <f>IF(PLANILHA!F613=0,"",PLANILHA!F613)</f>
        <v/>
      </c>
      <c r="E613" s="227" t="str">
        <f>IF(PLANILHA!G613=0,"",PLANILHA!G613)</f>
        <v/>
      </c>
      <c r="F613" s="202"/>
      <c r="G613" s="174" t="str">
        <f t="shared" si="19"/>
        <v>T</v>
      </c>
    </row>
    <row r="614" spans="1:7" hidden="1" x14ac:dyDescent="0.2">
      <c r="A614" s="172" t="str">
        <f t="shared" si="18"/>
        <v/>
      </c>
      <c r="B614" s="225" t="str">
        <f>IF(PLANILHA!B614=0,"",PLANILHA!B614)</f>
        <v/>
      </c>
      <c r="C614" s="225" t="str">
        <f>IF(PLANILHA!E614=0,"",PLANILHA!E614)</f>
        <v/>
      </c>
      <c r="D614" s="226" t="str">
        <f>IF(PLANILHA!F614=0,"",PLANILHA!F614)</f>
        <v/>
      </c>
      <c r="E614" s="227" t="str">
        <f>IF(PLANILHA!G614=0,"",PLANILHA!G614)</f>
        <v/>
      </c>
      <c r="F614" s="202"/>
      <c r="G614" s="174" t="str">
        <f t="shared" si="19"/>
        <v>T</v>
      </c>
    </row>
    <row r="615" spans="1:7" hidden="1" x14ac:dyDescent="0.2">
      <c r="A615" s="172" t="str">
        <f t="shared" si="18"/>
        <v/>
      </c>
      <c r="B615" s="225" t="str">
        <f>IF(PLANILHA!B615=0,"",PLANILHA!B615)</f>
        <v/>
      </c>
      <c r="C615" s="225" t="str">
        <f>IF(PLANILHA!E615=0,"",PLANILHA!E615)</f>
        <v/>
      </c>
      <c r="D615" s="226" t="str">
        <f>IF(PLANILHA!F615=0,"",PLANILHA!F615)</f>
        <v/>
      </c>
      <c r="E615" s="227" t="str">
        <f>IF(PLANILHA!G615=0,"",PLANILHA!G615)</f>
        <v/>
      </c>
      <c r="F615" s="202"/>
      <c r="G615" s="174" t="str">
        <f t="shared" si="19"/>
        <v>T</v>
      </c>
    </row>
    <row r="616" spans="1:7" hidden="1" x14ac:dyDescent="0.2">
      <c r="A616" s="172" t="str">
        <f t="shared" si="18"/>
        <v/>
      </c>
      <c r="B616" s="225" t="str">
        <f>IF(PLANILHA!B616=0,"",PLANILHA!B616)</f>
        <v/>
      </c>
      <c r="C616" s="225" t="str">
        <f>IF(PLANILHA!E616=0,"",PLANILHA!E616)</f>
        <v/>
      </c>
      <c r="D616" s="226" t="str">
        <f>IF(PLANILHA!F616=0,"",PLANILHA!F616)</f>
        <v/>
      </c>
      <c r="E616" s="227" t="str">
        <f>IF(PLANILHA!G616=0,"",PLANILHA!G616)</f>
        <v/>
      </c>
      <c r="F616" s="202"/>
      <c r="G616" s="174" t="str">
        <f t="shared" si="19"/>
        <v>T</v>
      </c>
    </row>
    <row r="617" spans="1:7" hidden="1" x14ac:dyDescent="0.2">
      <c r="A617" s="172" t="str">
        <f t="shared" si="18"/>
        <v/>
      </c>
      <c r="B617" s="225" t="str">
        <f>IF(PLANILHA!B617=0,"",PLANILHA!B617)</f>
        <v/>
      </c>
      <c r="C617" s="225" t="str">
        <f>IF(PLANILHA!E617=0,"",PLANILHA!E617)</f>
        <v/>
      </c>
      <c r="D617" s="226" t="str">
        <f>IF(PLANILHA!F617=0,"",PLANILHA!F617)</f>
        <v/>
      </c>
      <c r="E617" s="227" t="str">
        <f>IF(PLANILHA!G617=0,"",PLANILHA!G617)</f>
        <v/>
      </c>
      <c r="F617" s="202"/>
      <c r="G617" s="174" t="str">
        <f t="shared" si="19"/>
        <v>T</v>
      </c>
    </row>
    <row r="618" spans="1:7" hidden="1" x14ac:dyDescent="0.2">
      <c r="A618" s="172" t="str">
        <f t="shared" si="18"/>
        <v/>
      </c>
      <c r="B618" s="225" t="str">
        <f>IF(PLANILHA!B618=0,"",PLANILHA!B618)</f>
        <v/>
      </c>
      <c r="C618" s="225" t="str">
        <f>IF(PLANILHA!E618=0,"",PLANILHA!E618)</f>
        <v/>
      </c>
      <c r="D618" s="226" t="str">
        <f>IF(PLANILHA!F618=0,"",PLANILHA!F618)</f>
        <v/>
      </c>
      <c r="E618" s="227" t="str">
        <f>IF(PLANILHA!G618=0,"",PLANILHA!G618)</f>
        <v/>
      </c>
      <c r="F618" s="202"/>
      <c r="G618" s="174" t="str">
        <f t="shared" si="19"/>
        <v>T</v>
      </c>
    </row>
    <row r="619" spans="1:7" hidden="1" x14ac:dyDescent="0.2">
      <c r="A619" s="172" t="str">
        <f t="shared" si="18"/>
        <v/>
      </c>
      <c r="B619" s="225" t="str">
        <f>IF(PLANILHA!B619=0,"",PLANILHA!B619)</f>
        <v/>
      </c>
      <c r="C619" s="225" t="str">
        <f>IF(PLANILHA!E619=0,"",PLANILHA!E619)</f>
        <v/>
      </c>
      <c r="D619" s="226" t="str">
        <f>IF(PLANILHA!F619=0,"",PLANILHA!F619)</f>
        <v/>
      </c>
      <c r="E619" s="227" t="str">
        <f>IF(PLANILHA!G619=0,"",PLANILHA!G619)</f>
        <v/>
      </c>
      <c r="F619" s="202"/>
      <c r="G619" s="174" t="str">
        <f t="shared" si="19"/>
        <v>T</v>
      </c>
    </row>
    <row r="620" spans="1:7" hidden="1" x14ac:dyDescent="0.2">
      <c r="A620" s="172" t="str">
        <f t="shared" si="18"/>
        <v/>
      </c>
      <c r="B620" s="225" t="str">
        <f>IF(PLANILHA!B620=0,"",PLANILHA!B620)</f>
        <v/>
      </c>
      <c r="C620" s="225" t="str">
        <f>IF(PLANILHA!E620=0,"",PLANILHA!E620)</f>
        <v/>
      </c>
      <c r="D620" s="226" t="str">
        <f>IF(PLANILHA!F620=0,"",PLANILHA!F620)</f>
        <v/>
      </c>
      <c r="E620" s="227" t="str">
        <f>IF(PLANILHA!G620=0,"",PLANILHA!G620)</f>
        <v/>
      </c>
      <c r="F620" s="202"/>
      <c r="G620" s="174" t="str">
        <f t="shared" si="19"/>
        <v>T</v>
      </c>
    </row>
    <row r="621" spans="1:7" hidden="1" x14ac:dyDescent="0.2">
      <c r="A621" s="172" t="str">
        <f t="shared" si="18"/>
        <v/>
      </c>
      <c r="B621" s="225" t="str">
        <f>IF(PLANILHA!B621=0,"",PLANILHA!B621)</f>
        <v/>
      </c>
      <c r="C621" s="225" t="str">
        <f>IF(PLANILHA!E621=0,"",PLANILHA!E621)</f>
        <v/>
      </c>
      <c r="D621" s="226" t="str">
        <f>IF(PLANILHA!F621=0,"",PLANILHA!F621)</f>
        <v/>
      </c>
      <c r="E621" s="227" t="str">
        <f>IF(PLANILHA!G621=0,"",PLANILHA!G621)</f>
        <v/>
      </c>
      <c r="F621" s="202"/>
      <c r="G621" s="174" t="str">
        <f t="shared" si="19"/>
        <v>T</v>
      </c>
    </row>
    <row r="622" spans="1:7" hidden="1" x14ac:dyDescent="0.2">
      <c r="A622" s="172" t="str">
        <f t="shared" si="18"/>
        <v/>
      </c>
      <c r="B622" s="225" t="str">
        <f>IF(PLANILHA!B622=0,"",PLANILHA!B622)</f>
        <v/>
      </c>
      <c r="C622" s="225" t="str">
        <f>IF(PLANILHA!E622=0,"",PLANILHA!E622)</f>
        <v/>
      </c>
      <c r="D622" s="226" t="str">
        <f>IF(PLANILHA!F622=0,"",PLANILHA!F622)</f>
        <v/>
      </c>
      <c r="E622" s="227" t="str">
        <f>IF(PLANILHA!G622=0,"",PLANILHA!G622)</f>
        <v/>
      </c>
      <c r="F622" s="202"/>
      <c r="G622" s="174" t="str">
        <f t="shared" si="19"/>
        <v>T</v>
      </c>
    </row>
    <row r="623" spans="1:7" hidden="1" x14ac:dyDescent="0.2">
      <c r="A623" s="172" t="str">
        <f t="shared" si="18"/>
        <v/>
      </c>
      <c r="B623" s="225" t="str">
        <f>IF(PLANILHA!B623=0,"",PLANILHA!B623)</f>
        <v/>
      </c>
      <c r="C623" s="225" t="str">
        <f>IF(PLANILHA!E623=0,"",PLANILHA!E623)</f>
        <v/>
      </c>
      <c r="D623" s="226" t="str">
        <f>IF(PLANILHA!F623=0,"",PLANILHA!F623)</f>
        <v/>
      </c>
      <c r="E623" s="227" t="str">
        <f>IF(PLANILHA!G623=0,"",PLANILHA!G623)</f>
        <v/>
      </c>
      <c r="F623" s="202"/>
      <c r="G623" s="174" t="str">
        <f t="shared" si="19"/>
        <v>T</v>
      </c>
    </row>
    <row r="624" spans="1:7" hidden="1" x14ac:dyDescent="0.2">
      <c r="A624" s="172" t="str">
        <f t="shared" si="18"/>
        <v/>
      </c>
      <c r="B624" s="225" t="str">
        <f>IF(PLANILHA!B624=0,"",PLANILHA!B624)</f>
        <v/>
      </c>
      <c r="C624" s="225" t="str">
        <f>IF(PLANILHA!E624=0,"",PLANILHA!E624)</f>
        <v/>
      </c>
      <c r="D624" s="226" t="str">
        <f>IF(PLANILHA!F624=0,"",PLANILHA!F624)</f>
        <v/>
      </c>
      <c r="E624" s="227" t="str">
        <f>IF(PLANILHA!G624=0,"",PLANILHA!G624)</f>
        <v/>
      </c>
      <c r="F624" s="202"/>
      <c r="G624" s="174" t="str">
        <f t="shared" si="19"/>
        <v>T</v>
      </c>
    </row>
    <row r="625" spans="1:7" hidden="1" x14ac:dyDescent="0.2">
      <c r="A625" s="172" t="str">
        <f t="shared" si="18"/>
        <v/>
      </c>
      <c r="B625" s="225" t="str">
        <f>IF(PLANILHA!B625=0,"",PLANILHA!B625)</f>
        <v/>
      </c>
      <c r="C625" s="225" t="str">
        <f>IF(PLANILHA!E625=0,"",PLANILHA!E625)</f>
        <v/>
      </c>
      <c r="D625" s="226" t="str">
        <f>IF(PLANILHA!F625=0,"",PLANILHA!F625)</f>
        <v/>
      </c>
      <c r="E625" s="227" t="str">
        <f>IF(PLANILHA!G625=0,"",PLANILHA!G625)</f>
        <v/>
      </c>
      <c r="F625" s="202"/>
      <c r="G625" s="174" t="str">
        <f t="shared" si="19"/>
        <v>T</v>
      </c>
    </row>
    <row r="626" spans="1:7" hidden="1" x14ac:dyDescent="0.2">
      <c r="A626" s="172" t="str">
        <f t="shared" si="18"/>
        <v/>
      </c>
      <c r="B626" s="225" t="str">
        <f>IF(PLANILHA!B626=0,"",PLANILHA!B626)</f>
        <v/>
      </c>
      <c r="C626" s="225" t="str">
        <f>IF(PLANILHA!E626=0,"",PLANILHA!E626)</f>
        <v/>
      </c>
      <c r="D626" s="226" t="str">
        <f>IF(PLANILHA!F626=0,"",PLANILHA!F626)</f>
        <v/>
      </c>
      <c r="E626" s="227" t="str">
        <f>IF(PLANILHA!G626=0,"",PLANILHA!G626)</f>
        <v/>
      </c>
      <c r="F626" s="202"/>
      <c r="G626" s="174" t="str">
        <f t="shared" si="19"/>
        <v>T</v>
      </c>
    </row>
    <row r="627" spans="1:7" hidden="1" x14ac:dyDescent="0.2">
      <c r="A627" s="172" t="str">
        <f t="shared" si="18"/>
        <v/>
      </c>
      <c r="B627" s="225" t="str">
        <f>IF(PLANILHA!B627=0,"",PLANILHA!B627)</f>
        <v/>
      </c>
      <c r="C627" s="225" t="str">
        <f>IF(PLANILHA!E627=0,"",PLANILHA!E627)</f>
        <v/>
      </c>
      <c r="D627" s="226" t="str">
        <f>IF(PLANILHA!F627=0,"",PLANILHA!F627)</f>
        <v/>
      </c>
      <c r="E627" s="227" t="str">
        <f>IF(PLANILHA!G627=0,"",PLANILHA!G627)</f>
        <v/>
      </c>
      <c r="F627" s="202"/>
      <c r="G627" s="174" t="str">
        <f t="shared" si="19"/>
        <v>T</v>
      </c>
    </row>
    <row r="628" spans="1:7" hidden="1" x14ac:dyDescent="0.2">
      <c r="A628" s="172" t="str">
        <f t="shared" si="18"/>
        <v/>
      </c>
      <c r="B628" s="225" t="str">
        <f>IF(PLANILHA!B628=0,"",PLANILHA!B628)</f>
        <v/>
      </c>
      <c r="C628" s="225" t="str">
        <f>IF(PLANILHA!E628=0,"",PLANILHA!E628)</f>
        <v/>
      </c>
      <c r="D628" s="226" t="str">
        <f>IF(PLANILHA!F628=0,"",PLANILHA!F628)</f>
        <v/>
      </c>
      <c r="E628" s="227" t="str">
        <f>IF(PLANILHA!G628=0,"",PLANILHA!G628)</f>
        <v/>
      </c>
      <c r="F628" s="202"/>
      <c r="G628" s="174" t="str">
        <f t="shared" si="19"/>
        <v>T</v>
      </c>
    </row>
    <row r="629" spans="1:7" hidden="1" x14ac:dyDescent="0.2">
      <c r="A629" s="172" t="str">
        <f t="shared" si="18"/>
        <v/>
      </c>
      <c r="B629" s="225" t="str">
        <f>IF(PLANILHA!B629=0,"",PLANILHA!B629)</f>
        <v/>
      </c>
      <c r="C629" s="225" t="str">
        <f>IF(PLANILHA!E629=0,"",PLANILHA!E629)</f>
        <v/>
      </c>
      <c r="D629" s="226" t="str">
        <f>IF(PLANILHA!F629=0,"",PLANILHA!F629)</f>
        <v/>
      </c>
      <c r="E629" s="227" t="str">
        <f>IF(PLANILHA!G629=0,"",PLANILHA!G629)</f>
        <v/>
      </c>
      <c r="F629" s="202"/>
      <c r="G629" s="174" t="str">
        <f t="shared" si="19"/>
        <v>T</v>
      </c>
    </row>
    <row r="630" spans="1:7" hidden="1" x14ac:dyDescent="0.2">
      <c r="A630" s="172" t="str">
        <f t="shared" si="18"/>
        <v/>
      </c>
      <c r="B630" s="225" t="str">
        <f>IF(PLANILHA!B630=0,"",PLANILHA!B630)</f>
        <v/>
      </c>
      <c r="C630" s="225" t="str">
        <f>IF(PLANILHA!E630=0,"",PLANILHA!E630)</f>
        <v/>
      </c>
      <c r="D630" s="226" t="str">
        <f>IF(PLANILHA!F630=0,"",PLANILHA!F630)</f>
        <v/>
      </c>
      <c r="E630" s="227" t="str">
        <f>IF(PLANILHA!G630=0,"",PLANILHA!G630)</f>
        <v/>
      </c>
      <c r="F630" s="202"/>
      <c r="G630" s="174" t="str">
        <f t="shared" si="19"/>
        <v>T</v>
      </c>
    </row>
    <row r="631" spans="1:7" hidden="1" x14ac:dyDescent="0.2">
      <c r="A631" s="172" t="str">
        <f t="shared" si="18"/>
        <v/>
      </c>
      <c r="B631" s="225" t="str">
        <f>IF(PLANILHA!B631=0,"",PLANILHA!B631)</f>
        <v/>
      </c>
      <c r="C631" s="225" t="str">
        <f>IF(PLANILHA!E631=0,"",PLANILHA!E631)</f>
        <v/>
      </c>
      <c r="D631" s="226" t="str">
        <f>IF(PLANILHA!F631=0,"",PLANILHA!F631)</f>
        <v/>
      </c>
      <c r="E631" s="227" t="str">
        <f>IF(PLANILHA!G631=0,"",PLANILHA!G631)</f>
        <v/>
      </c>
      <c r="F631" s="202"/>
      <c r="G631" s="174" t="str">
        <f t="shared" si="19"/>
        <v>T</v>
      </c>
    </row>
    <row r="632" spans="1:7" hidden="1" x14ac:dyDescent="0.2">
      <c r="A632" s="172" t="str">
        <f t="shared" si="18"/>
        <v/>
      </c>
      <c r="B632" s="225" t="str">
        <f>IF(PLANILHA!B632=0,"",PLANILHA!B632)</f>
        <v/>
      </c>
      <c r="C632" s="225" t="str">
        <f>IF(PLANILHA!E632=0,"",PLANILHA!E632)</f>
        <v/>
      </c>
      <c r="D632" s="226" t="str">
        <f>IF(PLANILHA!F632=0,"",PLANILHA!F632)</f>
        <v/>
      </c>
      <c r="E632" s="227" t="str">
        <f>IF(PLANILHA!G632=0,"",PLANILHA!G632)</f>
        <v/>
      </c>
      <c r="F632" s="202"/>
      <c r="G632" s="174" t="str">
        <f t="shared" si="19"/>
        <v>T</v>
      </c>
    </row>
    <row r="633" spans="1:7" hidden="1" x14ac:dyDescent="0.2">
      <c r="A633" s="172" t="str">
        <f t="shared" si="18"/>
        <v/>
      </c>
      <c r="B633" s="225" t="str">
        <f>IF(PLANILHA!B633=0,"",PLANILHA!B633)</f>
        <v/>
      </c>
      <c r="C633" s="225" t="str">
        <f>IF(PLANILHA!E633=0,"",PLANILHA!E633)</f>
        <v/>
      </c>
      <c r="D633" s="226" t="str">
        <f>IF(PLANILHA!F633=0,"",PLANILHA!F633)</f>
        <v/>
      </c>
      <c r="E633" s="227" t="str">
        <f>IF(PLANILHA!G633=0,"",PLANILHA!G633)</f>
        <v/>
      </c>
      <c r="F633" s="202"/>
      <c r="G633" s="174" t="str">
        <f t="shared" si="19"/>
        <v>T</v>
      </c>
    </row>
    <row r="634" spans="1:7" hidden="1" x14ac:dyDescent="0.2">
      <c r="A634" s="172" t="str">
        <f t="shared" si="18"/>
        <v/>
      </c>
      <c r="B634" s="225" t="str">
        <f>IF(PLANILHA!B634=0,"",PLANILHA!B634)</f>
        <v/>
      </c>
      <c r="C634" s="225" t="str">
        <f>IF(PLANILHA!E634=0,"",PLANILHA!E634)</f>
        <v/>
      </c>
      <c r="D634" s="226" t="str">
        <f>IF(PLANILHA!F634=0,"",PLANILHA!F634)</f>
        <v/>
      </c>
      <c r="E634" s="227" t="str">
        <f>IF(PLANILHA!G634=0,"",PLANILHA!G634)</f>
        <v/>
      </c>
      <c r="F634" s="202"/>
      <c r="G634" s="174" t="str">
        <f t="shared" si="19"/>
        <v>T</v>
      </c>
    </row>
    <row r="635" spans="1:7" hidden="1" x14ac:dyDescent="0.2">
      <c r="A635" s="172" t="str">
        <f t="shared" si="18"/>
        <v/>
      </c>
      <c r="B635" s="225" t="str">
        <f>IF(PLANILHA!B635=0,"",PLANILHA!B635)</f>
        <v/>
      </c>
      <c r="C635" s="225" t="str">
        <f>IF(PLANILHA!E635=0,"",PLANILHA!E635)</f>
        <v/>
      </c>
      <c r="D635" s="226" t="str">
        <f>IF(PLANILHA!F635=0,"",PLANILHA!F635)</f>
        <v/>
      </c>
      <c r="E635" s="227" t="str">
        <f>IF(PLANILHA!G635=0,"",PLANILHA!G635)</f>
        <v/>
      </c>
      <c r="F635" s="202"/>
      <c r="G635" s="174" t="str">
        <f t="shared" si="19"/>
        <v>T</v>
      </c>
    </row>
    <row r="636" spans="1:7" hidden="1" x14ac:dyDescent="0.2">
      <c r="A636" s="172" t="str">
        <f t="shared" si="18"/>
        <v/>
      </c>
      <c r="B636" s="225" t="str">
        <f>IF(PLANILHA!B636=0,"",PLANILHA!B636)</f>
        <v/>
      </c>
      <c r="C636" s="225" t="str">
        <f>IF(PLANILHA!E636=0,"",PLANILHA!E636)</f>
        <v/>
      </c>
      <c r="D636" s="226" t="str">
        <f>IF(PLANILHA!F636=0,"",PLANILHA!F636)</f>
        <v/>
      </c>
      <c r="E636" s="227" t="str">
        <f>IF(PLANILHA!G636=0,"",PLANILHA!G636)</f>
        <v/>
      </c>
      <c r="F636" s="202"/>
      <c r="G636" s="174" t="str">
        <f t="shared" si="19"/>
        <v>T</v>
      </c>
    </row>
    <row r="637" spans="1:7" hidden="1" x14ac:dyDescent="0.2">
      <c r="A637" s="172" t="str">
        <f t="shared" si="18"/>
        <v/>
      </c>
      <c r="B637" s="225" t="str">
        <f>IF(PLANILHA!B637=0,"",PLANILHA!B637)</f>
        <v/>
      </c>
      <c r="C637" s="225" t="str">
        <f>IF(PLANILHA!E637=0,"",PLANILHA!E637)</f>
        <v/>
      </c>
      <c r="D637" s="226" t="str">
        <f>IF(PLANILHA!F637=0,"",PLANILHA!F637)</f>
        <v/>
      </c>
      <c r="E637" s="227" t="str">
        <f>IF(PLANILHA!G637=0,"",PLANILHA!G637)</f>
        <v/>
      </c>
      <c r="F637" s="202"/>
      <c r="G637" s="174" t="str">
        <f t="shared" si="19"/>
        <v>T</v>
      </c>
    </row>
    <row r="638" spans="1:7" hidden="1" x14ac:dyDescent="0.2">
      <c r="A638" s="172" t="str">
        <f t="shared" si="18"/>
        <v/>
      </c>
      <c r="B638" s="225" t="str">
        <f>IF(PLANILHA!B638=0,"",PLANILHA!B638)</f>
        <v/>
      </c>
      <c r="C638" s="225" t="str">
        <f>IF(PLANILHA!E638=0,"",PLANILHA!E638)</f>
        <v/>
      </c>
      <c r="D638" s="226" t="str">
        <f>IF(PLANILHA!F638=0,"",PLANILHA!F638)</f>
        <v/>
      </c>
      <c r="E638" s="227" t="str">
        <f>IF(PLANILHA!G638=0,"",PLANILHA!G638)</f>
        <v/>
      </c>
      <c r="F638" s="202"/>
      <c r="G638" s="174" t="str">
        <f t="shared" si="19"/>
        <v>T</v>
      </c>
    </row>
    <row r="639" spans="1:7" hidden="1" x14ac:dyDescent="0.2">
      <c r="A639" s="172" t="str">
        <f t="shared" si="18"/>
        <v/>
      </c>
      <c r="B639" s="225" t="str">
        <f>IF(PLANILHA!B639=0,"",PLANILHA!B639)</f>
        <v/>
      </c>
      <c r="C639" s="225" t="str">
        <f>IF(PLANILHA!E639=0,"",PLANILHA!E639)</f>
        <v/>
      </c>
      <c r="D639" s="226" t="str">
        <f>IF(PLANILHA!F639=0,"",PLANILHA!F639)</f>
        <v/>
      </c>
      <c r="E639" s="227" t="str">
        <f>IF(PLANILHA!G639=0,"",PLANILHA!G639)</f>
        <v/>
      </c>
      <c r="F639" s="202"/>
      <c r="G639" s="174" t="str">
        <f t="shared" si="19"/>
        <v>T</v>
      </c>
    </row>
    <row r="640" spans="1:7" hidden="1" x14ac:dyDescent="0.2">
      <c r="A640" s="172" t="str">
        <f t="shared" si="18"/>
        <v/>
      </c>
      <c r="B640" s="225" t="str">
        <f>IF(PLANILHA!B640=0,"",PLANILHA!B640)</f>
        <v/>
      </c>
      <c r="C640" s="225" t="str">
        <f>IF(PLANILHA!E640=0,"",PLANILHA!E640)</f>
        <v/>
      </c>
      <c r="D640" s="226" t="str">
        <f>IF(PLANILHA!F640=0,"",PLANILHA!F640)</f>
        <v/>
      </c>
      <c r="E640" s="227" t="str">
        <f>IF(PLANILHA!G640=0,"",PLANILHA!G640)</f>
        <v/>
      </c>
      <c r="F640" s="202"/>
      <c r="G640" s="174" t="str">
        <f t="shared" si="19"/>
        <v>T</v>
      </c>
    </row>
    <row r="641" spans="1:7" hidden="1" x14ac:dyDescent="0.2">
      <c r="A641" s="172" t="str">
        <f t="shared" si="18"/>
        <v/>
      </c>
      <c r="B641" s="225" t="str">
        <f>IF(PLANILHA!B641=0,"",PLANILHA!B641)</f>
        <v/>
      </c>
      <c r="C641" s="225" t="str">
        <f>IF(PLANILHA!E641=0,"",PLANILHA!E641)</f>
        <v/>
      </c>
      <c r="D641" s="226" t="str">
        <f>IF(PLANILHA!F641=0,"",PLANILHA!F641)</f>
        <v/>
      </c>
      <c r="E641" s="227" t="str">
        <f>IF(PLANILHA!G641=0,"",PLANILHA!G641)</f>
        <v/>
      </c>
      <c r="F641" s="202"/>
      <c r="G641" s="174" t="str">
        <f t="shared" si="19"/>
        <v>T</v>
      </c>
    </row>
    <row r="642" spans="1:7" hidden="1" x14ac:dyDescent="0.2">
      <c r="A642" s="172" t="str">
        <f t="shared" si="18"/>
        <v/>
      </c>
      <c r="B642" s="225" t="str">
        <f>IF(PLANILHA!B642=0,"",PLANILHA!B642)</f>
        <v/>
      </c>
      <c r="C642" s="225" t="str">
        <f>IF(PLANILHA!E642=0,"",PLANILHA!E642)</f>
        <v/>
      </c>
      <c r="D642" s="226" t="str">
        <f>IF(PLANILHA!F642=0,"",PLANILHA!F642)</f>
        <v/>
      </c>
      <c r="E642" s="227" t="str">
        <f>IF(PLANILHA!G642=0,"",PLANILHA!G642)</f>
        <v/>
      </c>
      <c r="F642" s="202"/>
      <c r="G642" s="174" t="str">
        <f t="shared" si="19"/>
        <v>T</v>
      </c>
    </row>
    <row r="643" spans="1:7" hidden="1" x14ac:dyDescent="0.2">
      <c r="A643" s="172" t="str">
        <f t="shared" si="18"/>
        <v/>
      </c>
      <c r="B643" s="225" t="str">
        <f>IF(PLANILHA!B643=0,"",PLANILHA!B643)</f>
        <v/>
      </c>
      <c r="C643" s="225" t="str">
        <f>IF(PLANILHA!E643=0,"",PLANILHA!E643)</f>
        <v/>
      </c>
      <c r="D643" s="226" t="str">
        <f>IF(PLANILHA!F643=0,"",PLANILHA!F643)</f>
        <v/>
      </c>
      <c r="E643" s="227" t="str">
        <f>IF(PLANILHA!G643=0,"",PLANILHA!G643)</f>
        <v/>
      </c>
      <c r="F643" s="202"/>
      <c r="G643" s="174" t="str">
        <f t="shared" si="19"/>
        <v>T</v>
      </c>
    </row>
    <row r="644" spans="1:7" hidden="1" x14ac:dyDescent="0.2">
      <c r="A644" s="172" t="str">
        <f t="shared" si="18"/>
        <v/>
      </c>
      <c r="B644" s="225" t="str">
        <f>IF(PLANILHA!B644=0,"",PLANILHA!B644)</f>
        <v/>
      </c>
      <c r="C644" s="225" t="str">
        <f>IF(PLANILHA!E644=0,"",PLANILHA!E644)</f>
        <v/>
      </c>
      <c r="D644" s="226" t="str">
        <f>IF(PLANILHA!F644=0,"",PLANILHA!F644)</f>
        <v/>
      </c>
      <c r="E644" s="227" t="str">
        <f>IF(PLANILHA!G644=0,"",PLANILHA!G644)</f>
        <v/>
      </c>
      <c r="F644" s="202"/>
      <c r="G644" s="174" t="str">
        <f t="shared" si="19"/>
        <v>T</v>
      </c>
    </row>
    <row r="645" spans="1:7" hidden="1" x14ac:dyDescent="0.2">
      <c r="A645" s="172" t="str">
        <f t="shared" si="18"/>
        <v/>
      </c>
      <c r="B645" s="225" t="str">
        <f>IF(PLANILHA!B645=0,"",PLANILHA!B645)</f>
        <v/>
      </c>
      <c r="C645" s="225" t="str">
        <f>IF(PLANILHA!E645=0,"",PLANILHA!E645)</f>
        <v/>
      </c>
      <c r="D645" s="226" t="str">
        <f>IF(PLANILHA!F645=0,"",PLANILHA!F645)</f>
        <v/>
      </c>
      <c r="E645" s="227" t="str">
        <f>IF(PLANILHA!G645=0,"",PLANILHA!G645)</f>
        <v/>
      </c>
      <c r="F645" s="202"/>
      <c r="G645" s="174" t="str">
        <f t="shared" si="19"/>
        <v>T</v>
      </c>
    </row>
    <row r="646" spans="1:7" hidden="1" x14ac:dyDescent="0.2">
      <c r="A646" s="172" t="str">
        <f t="shared" si="18"/>
        <v/>
      </c>
      <c r="B646" s="225" t="str">
        <f>IF(PLANILHA!B646=0,"",PLANILHA!B646)</f>
        <v/>
      </c>
      <c r="C646" s="225" t="str">
        <f>IF(PLANILHA!E646=0,"",PLANILHA!E646)</f>
        <v/>
      </c>
      <c r="D646" s="226" t="str">
        <f>IF(PLANILHA!F646=0,"",PLANILHA!F646)</f>
        <v/>
      </c>
      <c r="E646" s="227" t="str">
        <f>IF(PLANILHA!G646=0,"",PLANILHA!G646)</f>
        <v/>
      </c>
      <c r="F646" s="202"/>
      <c r="G646" s="174" t="str">
        <f t="shared" si="19"/>
        <v>T</v>
      </c>
    </row>
    <row r="647" spans="1:7" hidden="1" x14ac:dyDescent="0.2">
      <c r="A647" s="172" t="str">
        <f t="shared" si="18"/>
        <v/>
      </c>
      <c r="B647" s="225" t="str">
        <f>IF(PLANILHA!B647=0,"",PLANILHA!B647)</f>
        <v/>
      </c>
      <c r="C647" s="225" t="str">
        <f>IF(PLANILHA!E647=0,"",PLANILHA!E647)</f>
        <v/>
      </c>
      <c r="D647" s="226" t="str">
        <f>IF(PLANILHA!F647=0,"",PLANILHA!F647)</f>
        <v/>
      </c>
      <c r="E647" s="227" t="str">
        <f>IF(PLANILHA!G647=0,"",PLANILHA!G647)</f>
        <v/>
      </c>
      <c r="F647" s="202"/>
      <c r="G647" s="174" t="str">
        <f t="shared" si="19"/>
        <v>T</v>
      </c>
    </row>
    <row r="648" spans="1:7" hidden="1" x14ac:dyDescent="0.2">
      <c r="A648" s="172" t="str">
        <f t="shared" si="18"/>
        <v/>
      </c>
      <c r="B648" s="225" t="str">
        <f>IF(PLANILHA!B648=0,"",PLANILHA!B648)</f>
        <v/>
      </c>
      <c r="C648" s="225" t="str">
        <f>IF(PLANILHA!E648=0,"",PLANILHA!E648)</f>
        <v/>
      </c>
      <c r="D648" s="226" t="str">
        <f>IF(PLANILHA!F648=0,"",PLANILHA!F648)</f>
        <v/>
      </c>
      <c r="E648" s="227" t="str">
        <f>IF(PLANILHA!G648=0,"",PLANILHA!G648)</f>
        <v/>
      </c>
      <c r="F648" s="202"/>
      <c r="G648" s="174" t="str">
        <f t="shared" si="19"/>
        <v>T</v>
      </c>
    </row>
    <row r="649" spans="1:7" hidden="1" x14ac:dyDescent="0.2">
      <c r="A649" s="172" t="str">
        <f t="shared" si="18"/>
        <v/>
      </c>
      <c r="B649" s="225" t="str">
        <f>IF(PLANILHA!B649=0,"",PLANILHA!B649)</f>
        <v/>
      </c>
      <c r="C649" s="225" t="str">
        <f>IF(PLANILHA!E649=0,"",PLANILHA!E649)</f>
        <v/>
      </c>
      <c r="D649" s="226" t="str">
        <f>IF(PLANILHA!F649=0,"",PLANILHA!F649)</f>
        <v/>
      </c>
      <c r="E649" s="227" t="str">
        <f>IF(PLANILHA!G649=0,"",PLANILHA!G649)</f>
        <v/>
      </c>
      <c r="F649" s="202"/>
      <c r="G649" s="174" t="str">
        <f t="shared" si="19"/>
        <v>T</v>
      </c>
    </row>
    <row r="650" spans="1:7" hidden="1" x14ac:dyDescent="0.2">
      <c r="A650" s="172" t="str">
        <f t="shared" si="18"/>
        <v/>
      </c>
      <c r="B650" s="225" t="str">
        <f>IF(PLANILHA!B650=0,"",PLANILHA!B650)</f>
        <v/>
      </c>
      <c r="C650" s="225" t="str">
        <f>IF(PLANILHA!E650=0,"",PLANILHA!E650)</f>
        <v/>
      </c>
      <c r="D650" s="226" t="str">
        <f>IF(PLANILHA!F650=0,"",PLANILHA!F650)</f>
        <v/>
      </c>
      <c r="E650" s="227" t="str">
        <f>IF(PLANILHA!G650=0,"",PLANILHA!G650)</f>
        <v/>
      </c>
      <c r="F650" s="202"/>
      <c r="G650" s="174" t="str">
        <f t="shared" si="19"/>
        <v>T</v>
      </c>
    </row>
    <row r="651" spans="1:7" hidden="1" x14ac:dyDescent="0.2">
      <c r="A651" s="172" t="str">
        <f t="shared" si="18"/>
        <v/>
      </c>
      <c r="B651" s="225" t="str">
        <f>IF(PLANILHA!B651=0,"",PLANILHA!B651)</f>
        <v/>
      </c>
      <c r="C651" s="225" t="str">
        <f>IF(PLANILHA!E651=0,"",PLANILHA!E651)</f>
        <v/>
      </c>
      <c r="D651" s="226" t="str">
        <f>IF(PLANILHA!F651=0,"",PLANILHA!F651)</f>
        <v/>
      </c>
      <c r="E651" s="227" t="str">
        <f>IF(PLANILHA!G651=0,"",PLANILHA!G651)</f>
        <v/>
      </c>
      <c r="F651" s="202"/>
      <c r="G651" s="174" t="str">
        <f t="shared" si="19"/>
        <v>T</v>
      </c>
    </row>
    <row r="652" spans="1:7" hidden="1" x14ac:dyDescent="0.2">
      <c r="A652" s="172" t="str">
        <f t="shared" si="18"/>
        <v/>
      </c>
      <c r="B652" s="225" t="str">
        <f>IF(PLANILHA!B652=0,"",PLANILHA!B652)</f>
        <v/>
      </c>
      <c r="C652" s="225" t="str">
        <f>IF(PLANILHA!E652=0,"",PLANILHA!E652)</f>
        <v/>
      </c>
      <c r="D652" s="226" t="str">
        <f>IF(PLANILHA!F652=0,"",PLANILHA!F652)</f>
        <v/>
      </c>
      <c r="E652" s="227" t="str">
        <f>IF(PLANILHA!G652=0,"",PLANILHA!G652)</f>
        <v/>
      </c>
      <c r="F652" s="202"/>
      <c r="G652" s="174" t="str">
        <f t="shared" si="19"/>
        <v>T</v>
      </c>
    </row>
    <row r="653" spans="1:7" hidden="1" x14ac:dyDescent="0.2">
      <c r="A653" s="172" t="str">
        <f t="shared" si="18"/>
        <v/>
      </c>
      <c r="B653" s="225" t="str">
        <f>IF(PLANILHA!B653=0,"",PLANILHA!B653)</f>
        <v/>
      </c>
      <c r="C653" s="225" t="str">
        <f>IF(PLANILHA!E653=0,"",PLANILHA!E653)</f>
        <v/>
      </c>
      <c r="D653" s="226" t="str">
        <f>IF(PLANILHA!F653=0,"",PLANILHA!F653)</f>
        <v/>
      </c>
      <c r="E653" s="227" t="str">
        <f>IF(PLANILHA!G653=0,"",PLANILHA!G653)</f>
        <v/>
      </c>
      <c r="F653" s="202"/>
      <c r="G653" s="174" t="str">
        <f t="shared" si="19"/>
        <v>T</v>
      </c>
    </row>
    <row r="654" spans="1:7" hidden="1" x14ac:dyDescent="0.2">
      <c r="A654" s="172" t="str">
        <f t="shared" ref="A654:A717" si="20">IF(B654&lt;&gt;"","F","")</f>
        <v/>
      </c>
      <c r="B654" s="225" t="str">
        <f>IF(PLANILHA!B654=0,"",PLANILHA!B654)</f>
        <v/>
      </c>
      <c r="C654" s="225" t="str">
        <f>IF(PLANILHA!E654=0,"",PLANILHA!E654)</f>
        <v/>
      </c>
      <c r="D654" s="226" t="str">
        <f>IF(PLANILHA!F654=0,"",PLANILHA!F654)</f>
        <v/>
      </c>
      <c r="E654" s="227" t="str">
        <f>IF(PLANILHA!G654=0,"",PLANILHA!G654)</f>
        <v/>
      </c>
      <c r="F654" s="202"/>
      <c r="G654" s="174" t="str">
        <f t="shared" ref="G654:G717" si="21">IF(E654="","T","I")</f>
        <v>T</v>
      </c>
    </row>
    <row r="655" spans="1:7" hidden="1" x14ac:dyDescent="0.2">
      <c r="A655" s="172" t="str">
        <f t="shared" si="20"/>
        <v/>
      </c>
      <c r="B655" s="225" t="str">
        <f>IF(PLANILHA!B655=0,"",PLANILHA!B655)</f>
        <v/>
      </c>
      <c r="C655" s="225" t="str">
        <f>IF(PLANILHA!E655=0,"",PLANILHA!E655)</f>
        <v/>
      </c>
      <c r="D655" s="226" t="str">
        <f>IF(PLANILHA!F655=0,"",PLANILHA!F655)</f>
        <v/>
      </c>
      <c r="E655" s="227" t="str">
        <f>IF(PLANILHA!G655=0,"",PLANILHA!G655)</f>
        <v/>
      </c>
      <c r="F655" s="202"/>
      <c r="G655" s="174" t="str">
        <f t="shared" si="21"/>
        <v>T</v>
      </c>
    </row>
    <row r="656" spans="1:7" hidden="1" x14ac:dyDescent="0.2">
      <c r="A656" s="172" t="str">
        <f t="shared" si="20"/>
        <v/>
      </c>
      <c r="B656" s="225" t="str">
        <f>IF(PLANILHA!B656=0,"",PLANILHA!B656)</f>
        <v/>
      </c>
      <c r="C656" s="225" t="str">
        <f>IF(PLANILHA!E656=0,"",PLANILHA!E656)</f>
        <v/>
      </c>
      <c r="D656" s="226" t="str">
        <f>IF(PLANILHA!F656=0,"",PLANILHA!F656)</f>
        <v/>
      </c>
      <c r="E656" s="227" t="str">
        <f>IF(PLANILHA!G656=0,"",PLANILHA!G656)</f>
        <v/>
      </c>
      <c r="F656" s="202"/>
      <c r="G656" s="174" t="str">
        <f t="shared" si="21"/>
        <v>T</v>
      </c>
    </row>
    <row r="657" spans="1:7" hidden="1" x14ac:dyDescent="0.2">
      <c r="A657" s="172" t="str">
        <f t="shared" si="20"/>
        <v/>
      </c>
      <c r="B657" s="225" t="str">
        <f>IF(PLANILHA!B657=0,"",PLANILHA!B657)</f>
        <v/>
      </c>
      <c r="C657" s="225" t="str">
        <f>IF(PLANILHA!E657=0,"",PLANILHA!E657)</f>
        <v/>
      </c>
      <c r="D657" s="226" t="str">
        <f>IF(PLANILHA!F657=0,"",PLANILHA!F657)</f>
        <v/>
      </c>
      <c r="E657" s="227" t="str">
        <f>IF(PLANILHA!G657=0,"",PLANILHA!G657)</f>
        <v/>
      </c>
      <c r="F657" s="202"/>
      <c r="G657" s="174" t="str">
        <f t="shared" si="21"/>
        <v>T</v>
      </c>
    </row>
    <row r="658" spans="1:7" hidden="1" x14ac:dyDescent="0.2">
      <c r="A658" s="172" t="str">
        <f t="shared" si="20"/>
        <v/>
      </c>
      <c r="B658" s="225" t="str">
        <f>IF(PLANILHA!B658=0,"",PLANILHA!B658)</f>
        <v/>
      </c>
      <c r="C658" s="225" t="str">
        <f>IF(PLANILHA!E658=0,"",PLANILHA!E658)</f>
        <v/>
      </c>
      <c r="D658" s="226" t="str">
        <f>IF(PLANILHA!F658=0,"",PLANILHA!F658)</f>
        <v/>
      </c>
      <c r="E658" s="227" t="str">
        <f>IF(PLANILHA!G658=0,"",PLANILHA!G658)</f>
        <v/>
      </c>
      <c r="F658" s="202"/>
      <c r="G658" s="174" t="str">
        <f t="shared" si="21"/>
        <v>T</v>
      </c>
    </row>
    <row r="659" spans="1:7" hidden="1" x14ac:dyDescent="0.2">
      <c r="A659" s="172" t="str">
        <f t="shared" si="20"/>
        <v/>
      </c>
      <c r="B659" s="225" t="str">
        <f>IF(PLANILHA!B659=0,"",PLANILHA!B659)</f>
        <v/>
      </c>
      <c r="C659" s="225" t="str">
        <f>IF(PLANILHA!E659=0,"",PLANILHA!E659)</f>
        <v/>
      </c>
      <c r="D659" s="226" t="str">
        <f>IF(PLANILHA!F659=0,"",PLANILHA!F659)</f>
        <v/>
      </c>
      <c r="E659" s="227" t="str">
        <f>IF(PLANILHA!G659=0,"",PLANILHA!G659)</f>
        <v/>
      </c>
      <c r="F659" s="202"/>
      <c r="G659" s="174" t="str">
        <f t="shared" si="21"/>
        <v>T</v>
      </c>
    </row>
    <row r="660" spans="1:7" hidden="1" x14ac:dyDescent="0.2">
      <c r="A660" s="172" t="str">
        <f t="shared" si="20"/>
        <v/>
      </c>
      <c r="B660" s="225" t="str">
        <f>IF(PLANILHA!B660=0,"",PLANILHA!B660)</f>
        <v/>
      </c>
      <c r="C660" s="225" t="str">
        <f>IF(PLANILHA!E660=0,"",PLANILHA!E660)</f>
        <v/>
      </c>
      <c r="D660" s="226" t="str">
        <f>IF(PLANILHA!F660=0,"",PLANILHA!F660)</f>
        <v/>
      </c>
      <c r="E660" s="227" t="str">
        <f>IF(PLANILHA!G660=0,"",PLANILHA!G660)</f>
        <v/>
      </c>
      <c r="F660" s="202"/>
      <c r="G660" s="174" t="str">
        <f t="shared" si="21"/>
        <v>T</v>
      </c>
    </row>
    <row r="661" spans="1:7" hidden="1" x14ac:dyDescent="0.2">
      <c r="A661" s="172" t="str">
        <f t="shared" si="20"/>
        <v/>
      </c>
      <c r="B661" s="225" t="str">
        <f>IF(PLANILHA!B661=0,"",PLANILHA!B661)</f>
        <v/>
      </c>
      <c r="C661" s="225" t="str">
        <f>IF(PLANILHA!E661=0,"",PLANILHA!E661)</f>
        <v/>
      </c>
      <c r="D661" s="226" t="str">
        <f>IF(PLANILHA!F661=0,"",PLANILHA!F661)</f>
        <v/>
      </c>
      <c r="E661" s="227" t="str">
        <f>IF(PLANILHA!G661=0,"",PLANILHA!G661)</f>
        <v/>
      </c>
      <c r="F661" s="202"/>
      <c r="G661" s="174" t="str">
        <f t="shared" si="21"/>
        <v>T</v>
      </c>
    </row>
    <row r="662" spans="1:7" hidden="1" x14ac:dyDescent="0.2">
      <c r="A662" s="172" t="str">
        <f t="shared" si="20"/>
        <v/>
      </c>
      <c r="B662" s="225" t="str">
        <f>IF(PLANILHA!B662=0,"",PLANILHA!B662)</f>
        <v/>
      </c>
      <c r="C662" s="225" t="str">
        <f>IF(PLANILHA!E662=0,"",PLANILHA!E662)</f>
        <v/>
      </c>
      <c r="D662" s="226" t="str">
        <f>IF(PLANILHA!F662=0,"",PLANILHA!F662)</f>
        <v/>
      </c>
      <c r="E662" s="227" t="str">
        <f>IF(PLANILHA!G662=0,"",PLANILHA!G662)</f>
        <v/>
      </c>
      <c r="F662" s="202"/>
      <c r="G662" s="174" t="str">
        <f t="shared" si="21"/>
        <v>T</v>
      </c>
    </row>
    <row r="663" spans="1:7" hidden="1" x14ac:dyDescent="0.2">
      <c r="A663" s="172" t="str">
        <f t="shared" si="20"/>
        <v/>
      </c>
      <c r="B663" s="225" t="str">
        <f>IF(PLANILHA!B663=0,"",PLANILHA!B663)</f>
        <v/>
      </c>
      <c r="C663" s="225" t="str">
        <f>IF(PLANILHA!E663=0,"",PLANILHA!E663)</f>
        <v/>
      </c>
      <c r="D663" s="226" t="str">
        <f>IF(PLANILHA!F663=0,"",PLANILHA!F663)</f>
        <v/>
      </c>
      <c r="E663" s="227" t="str">
        <f>IF(PLANILHA!G663=0,"",PLANILHA!G663)</f>
        <v/>
      </c>
      <c r="F663" s="202"/>
      <c r="G663" s="174" t="str">
        <f t="shared" si="21"/>
        <v>T</v>
      </c>
    </row>
    <row r="664" spans="1:7" hidden="1" x14ac:dyDescent="0.2">
      <c r="A664" s="172" t="str">
        <f t="shared" si="20"/>
        <v/>
      </c>
      <c r="B664" s="225" t="str">
        <f>IF(PLANILHA!B664=0,"",PLANILHA!B664)</f>
        <v/>
      </c>
      <c r="C664" s="225" t="str">
        <f>IF(PLANILHA!E664=0,"",PLANILHA!E664)</f>
        <v/>
      </c>
      <c r="D664" s="226" t="str">
        <f>IF(PLANILHA!F664=0,"",PLANILHA!F664)</f>
        <v/>
      </c>
      <c r="E664" s="227" t="str">
        <f>IF(PLANILHA!G664=0,"",PLANILHA!G664)</f>
        <v/>
      </c>
      <c r="F664" s="202"/>
      <c r="G664" s="174" t="str">
        <f t="shared" si="21"/>
        <v>T</v>
      </c>
    </row>
    <row r="665" spans="1:7" hidden="1" x14ac:dyDescent="0.2">
      <c r="A665" s="172" t="str">
        <f t="shared" si="20"/>
        <v/>
      </c>
      <c r="B665" s="225" t="str">
        <f>IF(PLANILHA!B665=0,"",PLANILHA!B665)</f>
        <v/>
      </c>
      <c r="C665" s="225" t="str">
        <f>IF(PLANILHA!E665=0,"",PLANILHA!E665)</f>
        <v/>
      </c>
      <c r="D665" s="226" t="str">
        <f>IF(PLANILHA!F665=0,"",PLANILHA!F665)</f>
        <v/>
      </c>
      <c r="E665" s="227" t="str">
        <f>IF(PLANILHA!G665=0,"",PLANILHA!G665)</f>
        <v/>
      </c>
      <c r="F665" s="202"/>
      <c r="G665" s="174" t="str">
        <f t="shared" si="21"/>
        <v>T</v>
      </c>
    </row>
    <row r="666" spans="1:7" hidden="1" x14ac:dyDescent="0.2">
      <c r="A666" s="172" t="str">
        <f t="shared" si="20"/>
        <v/>
      </c>
      <c r="B666" s="225" t="str">
        <f>IF(PLANILHA!B666=0,"",PLANILHA!B666)</f>
        <v/>
      </c>
      <c r="C666" s="225" t="str">
        <f>IF(PLANILHA!E666=0,"",PLANILHA!E666)</f>
        <v/>
      </c>
      <c r="D666" s="226" t="str">
        <f>IF(PLANILHA!F666=0,"",PLANILHA!F666)</f>
        <v/>
      </c>
      <c r="E666" s="227" t="str">
        <f>IF(PLANILHA!G666=0,"",PLANILHA!G666)</f>
        <v/>
      </c>
      <c r="F666" s="202"/>
      <c r="G666" s="174" t="str">
        <f t="shared" si="21"/>
        <v>T</v>
      </c>
    </row>
    <row r="667" spans="1:7" hidden="1" x14ac:dyDescent="0.2">
      <c r="A667" s="172" t="str">
        <f t="shared" si="20"/>
        <v/>
      </c>
      <c r="B667" s="225" t="str">
        <f>IF(PLANILHA!B667=0,"",PLANILHA!B667)</f>
        <v/>
      </c>
      <c r="C667" s="225" t="str">
        <f>IF(PLANILHA!E667=0,"",PLANILHA!E667)</f>
        <v/>
      </c>
      <c r="D667" s="226" t="str">
        <f>IF(PLANILHA!F667=0,"",PLANILHA!F667)</f>
        <v/>
      </c>
      <c r="E667" s="227" t="str">
        <f>IF(PLANILHA!G667=0,"",PLANILHA!G667)</f>
        <v/>
      </c>
      <c r="F667" s="202"/>
      <c r="G667" s="174" t="str">
        <f t="shared" si="21"/>
        <v>T</v>
      </c>
    </row>
    <row r="668" spans="1:7" hidden="1" x14ac:dyDescent="0.2">
      <c r="A668" s="172" t="str">
        <f t="shared" si="20"/>
        <v/>
      </c>
      <c r="B668" s="225" t="str">
        <f>IF(PLANILHA!B668=0,"",PLANILHA!B668)</f>
        <v/>
      </c>
      <c r="C668" s="225" t="str">
        <f>IF(PLANILHA!E668=0,"",PLANILHA!E668)</f>
        <v/>
      </c>
      <c r="D668" s="226" t="str">
        <f>IF(PLANILHA!F668=0,"",PLANILHA!F668)</f>
        <v/>
      </c>
      <c r="E668" s="227" t="str">
        <f>IF(PLANILHA!G668=0,"",PLANILHA!G668)</f>
        <v/>
      </c>
      <c r="F668" s="202"/>
      <c r="G668" s="174" t="str">
        <f t="shared" si="21"/>
        <v>T</v>
      </c>
    </row>
    <row r="669" spans="1:7" hidden="1" x14ac:dyDescent="0.2">
      <c r="A669" s="172" t="str">
        <f t="shared" si="20"/>
        <v/>
      </c>
      <c r="B669" s="225" t="str">
        <f>IF(PLANILHA!B669=0,"",PLANILHA!B669)</f>
        <v/>
      </c>
      <c r="C669" s="225" t="str">
        <f>IF(PLANILHA!E669=0,"",PLANILHA!E669)</f>
        <v/>
      </c>
      <c r="D669" s="226" t="str">
        <f>IF(PLANILHA!F669=0,"",PLANILHA!F669)</f>
        <v/>
      </c>
      <c r="E669" s="227" t="str">
        <f>IF(PLANILHA!G669=0,"",PLANILHA!G669)</f>
        <v/>
      </c>
      <c r="F669" s="202"/>
      <c r="G669" s="174" t="str">
        <f t="shared" si="21"/>
        <v>T</v>
      </c>
    </row>
    <row r="670" spans="1:7" hidden="1" x14ac:dyDescent="0.2">
      <c r="A670" s="172" t="str">
        <f t="shared" si="20"/>
        <v/>
      </c>
      <c r="B670" s="225" t="str">
        <f>IF(PLANILHA!B670=0,"",PLANILHA!B670)</f>
        <v/>
      </c>
      <c r="C670" s="225" t="str">
        <f>IF(PLANILHA!E670=0,"",PLANILHA!E670)</f>
        <v/>
      </c>
      <c r="D670" s="226" t="str">
        <f>IF(PLANILHA!F670=0,"",PLANILHA!F670)</f>
        <v/>
      </c>
      <c r="E670" s="227" t="str">
        <f>IF(PLANILHA!G670=0,"",PLANILHA!G670)</f>
        <v/>
      </c>
      <c r="F670" s="202"/>
      <c r="G670" s="174" t="str">
        <f t="shared" si="21"/>
        <v>T</v>
      </c>
    </row>
    <row r="671" spans="1:7" hidden="1" x14ac:dyDescent="0.2">
      <c r="A671" s="172" t="str">
        <f t="shared" si="20"/>
        <v/>
      </c>
      <c r="B671" s="225" t="str">
        <f>IF(PLANILHA!B671=0,"",PLANILHA!B671)</f>
        <v/>
      </c>
      <c r="C671" s="225" t="str">
        <f>IF(PLANILHA!E671=0,"",PLANILHA!E671)</f>
        <v/>
      </c>
      <c r="D671" s="226" t="str">
        <f>IF(PLANILHA!F671=0,"",PLANILHA!F671)</f>
        <v/>
      </c>
      <c r="E671" s="227" t="str">
        <f>IF(PLANILHA!G671=0,"",PLANILHA!G671)</f>
        <v/>
      </c>
      <c r="F671" s="202"/>
      <c r="G671" s="174" t="str">
        <f t="shared" si="21"/>
        <v>T</v>
      </c>
    </row>
    <row r="672" spans="1:7" hidden="1" x14ac:dyDescent="0.2">
      <c r="A672" s="172" t="str">
        <f t="shared" si="20"/>
        <v/>
      </c>
      <c r="B672" s="225" t="str">
        <f>IF(PLANILHA!B672=0,"",PLANILHA!B672)</f>
        <v/>
      </c>
      <c r="C672" s="225" t="str">
        <f>IF(PLANILHA!E672=0,"",PLANILHA!E672)</f>
        <v/>
      </c>
      <c r="D672" s="226" t="str">
        <f>IF(PLANILHA!F672=0,"",PLANILHA!F672)</f>
        <v/>
      </c>
      <c r="E672" s="227" t="str">
        <f>IF(PLANILHA!G672=0,"",PLANILHA!G672)</f>
        <v/>
      </c>
      <c r="F672" s="202"/>
      <c r="G672" s="174" t="str">
        <f t="shared" si="21"/>
        <v>T</v>
      </c>
    </row>
    <row r="673" spans="1:7" hidden="1" x14ac:dyDescent="0.2">
      <c r="A673" s="172" t="str">
        <f t="shared" si="20"/>
        <v/>
      </c>
      <c r="B673" s="225" t="str">
        <f>IF(PLANILHA!B673=0,"",PLANILHA!B673)</f>
        <v/>
      </c>
      <c r="C673" s="225" t="str">
        <f>IF(PLANILHA!E673=0,"",PLANILHA!E673)</f>
        <v/>
      </c>
      <c r="D673" s="226" t="str">
        <f>IF(PLANILHA!F673=0,"",PLANILHA!F673)</f>
        <v/>
      </c>
      <c r="E673" s="227" t="str">
        <f>IF(PLANILHA!G673=0,"",PLANILHA!G673)</f>
        <v/>
      </c>
      <c r="F673" s="202"/>
      <c r="G673" s="174" t="str">
        <f t="shared" si="21"/>
        <v>T</v>
      </c>
    </row>
    <row r="674" spans="1:7" hidden="1" x14ac:dyDescent="0.2">
      <c r="A674" s="172" t="str">
        <f t="shared" si="20"/>
        <v/>
      </c>
      <c r="B674" s="225" t="str">
        <f>IF(PLANILHA!B674=0,"",PLANILHA!B674)</f>
        <v/>
      </c>
      <c r="C674" s="225" t="str">
        <f>IF(PLANILHA!E674=0,"",PLANILHA!E674)</f>
        <v/>
      </c>
      <c r="D674" s="226" t="str">
        <f>IF(PLANILHA!F674=0,"",PLANILHA!F674)</f>
        <v/>
      </c>
      <c r="E674" s="227" t="str">
        <f>IF(PLANILHA!G674=0,"",PLANILHA!G674)</f>
        <v/>
      </c>
      <c r="F674" s="202"/>
      <c r="G674" s="174" t="str">
        <f t="shared" si="21"/>
        <v>T</v>
      </c>
    </row>
    <row r="675" spans="1:7" hidden="1" x14ac:dyDescent="0.2">
      <c r="A675" s="172" t="str">
        <f t="shared" si="20"/>
        <v/>
      </c>
      <c r="B675" s="225" t="str">
        <f>IF(PLANILHA!B675=0,"",PLANILHA!B675)</f>
        <v/>
      </c>
      <c r="C675" s="225" t="str">
        <f>IF(PLANILHA!E675=0,"",PLANILHA!E675)</f>
        <v/>
      </c>
      <c r="D675" s="226" t="str">
        <f>IF(PLANILHA!F675=0,"",PLANILHA!F675)</f>
        <v/>
      </c>
      <c r="E675" s="227" t="str">
        <f>IF(PLANILHA!G675=0,"",PLANILHA!G675)</f>
        <v/>
      </c>
      <c r="F675" s="202"/>
      <c r="G675" s="174" t="str">
        <f t="shared" si="21"/>
        <v>T</v>
      </c>
    </row>
    <row r="676" spans="1:7" hidden="1" x14ac:dyDescent="0.2">
      <c r="A676" s="172" t="str">
        <f t="shared" si="20"/>
        <v/>
      </c>
      <c r="B676" s="225" t="str">
        <f>IF(PLANILHA!B676=0,"",PLANILHA!B676)</f>
        <v/>
      </c>
      <c r="C676" s="225" t="str">
        <f>IF(PLANILHA!E676=0,"",PLANILHA!E676)</f>
        <v/>
      </c>
      <c r="D676" s="226" t="str">
        <f>IF(PLANILHA!F676=0,"",PLANILHA!F676)</f>
        <v/>
      </c>
      <c r="E676" s="227" t="str">
        <f>IF(PLANILHA!G676=0,"",PLANILHA!G676)</f>
        <v/>
      </c>
      <c r="F676" s="202"/>
      <c r="G676" s="174" t="str">
        <f t="shared" si="21"/>
        <v>T</v>
      </c>
    </row>
    <row r="677" spans="1:7" hidden="1" x14ac:dyDescent="0.2">
      <c r="A677" s="172" t="str">
        <f t="shared" si="20"/>
        <v/>
      </c>
      <c r="B677" s="225" t="str">
        <f>IF(PLANILHA!B677=0,"",PLANILHA!B677)</f>
        <v/>
      </c>
      <c r="C677" s="225" t="str">
        <f>IF(PLANILHA!E677=0,"",PLANILHA!E677)</f>
        <v/>
      </c>
      <c r="D677" s="226" t="str">
        <f>IF(PLANILHA!F677=0,"",PLANILHA!F677)</f>
        <v/>
      </c>
      <c r="E677" s="227" t="str">
        <f>IF(PLANILHA!G677=0,"",PLANILHA!G677)</f>
        <v/>
      </c>
      <c r="F677" s="202"/>
      <c r="G677" s="174" t="str">
        <f t="shared" si="21"/>
        <v>T</v>
      </c>
    </row>
    <row r="678" spans="1:7" hidden="1" x14ac:dyDescent="0.2">
      <c r="A678" s="172" t="str">
        <f t="shared" si="20"/>
        <v/>
      </c>
      <c r="B678" s="225" t="str">
        <f>IF(PLANILHA!B678=0,"",PLANILHA!B678)</f>
        <v/>
      </c>
      <c r="C678" s="225" t="str">
        <f>IF(PLANILHA!E678=0,"",PLANILHA!E678)</f>
        <v/>
      </c>
      <c r="D678" s="226" t="str">
        <f>IF(PLANILHA!F678=0,"",PLANILHA!F678)</f>
        <v/>
      </c>
      <c r="E678" s="227" t="str">
        <f>IF(PLANILHA!G678=0,"",PLANILHA!G678)</f>
        <v/>
      </c>
      <c r="F678" s="202"/>
      <c r="G678" s="174" t="str">
        <f t="shared" si="21"/>
        <v>T</v>
      </c>
    </row>
    <row r="679" spans="1:7" hidden="1" x14ac:dyDescent="0.2">
      <c r="A679" s="172" t="str">
        <f t="shared" si="20"/>
        <v/>
      </c>
      <c r="B679" s="225" t="str">
        <f>IF(PLANILHA!B679=0,"",PLANILHA!B679)</f>
        <v/>
      </c>
      <c r="C679" s="225" t="str">
        <f>IF(PLANILHA!E679=0,"",PLANILHA!E679)</f>
        <v/>
      </c>
      <c r="D679" s="226" t="str">
        <f>IF(PLANILHA!F679=0,"",PLANILHA!F679)</f>
        <v/>
      </c>
      <c r="E679" s="227" t="str">
        <f>IF(PLANILHA!G679=0,"",PLANILHA!G679)</f>
        <v/>
      </c>
      <c r="F679" s="202"/>
      <c r="G679" s="174" t="str">
        <f t="shared" si="21"/>
        <v>T</v>
      </c>
    </row>
    <row r="680" spans="1:7" hidden="1" x14ac:dyDescent="0.2">
      <c r="A680" s="172" t="str">
        <f t="shared" si="20"/>
        <v/>
      </c>
      <c r="B680" s="225" t="str">
        <f>IF(PLANILHA!B680=0,"",PLANILHA!B680)</f>
        <v/>
      </c>
      <c r="C680" s="225" t="str">
        <f>IF(PLANILHA!E680=0,"",PLANILHA!E680)</f>
        <v/>
      </c>
      <c r="D680" s="226" t="str">
        <f>IF(PLANILHA!F680=0,"",PLANILHA!F680)</f>
        <v/>
      </c>
      <c r="E680" s="227" t="str">
        <f>IF(PLANILHA!G680=0,"",PLANILHA!G680)</f>
        <v/>
      </c>
      <c r="F680" s="202"/>
      <c r="G680" s="174" t="str">
        <f t="shared" si="21"/>
        <v>T</v>
      </c>
    </row>
    <row r="681" spans="1:7" hidden="1" x14ac:dyDescent="0.2">
      <c r="A681" s="172" t="str">
        <f t="shared" si="20"/>
        <v/>
      </c>
      <c r="B681" s="225" t="str">
        <f>IF(PLANILHA!B681=0,"",PLANILHA!B681)</f>
        <v/>
      </c>
      <c r="C681" s="225" t="str">
        <f>IF(PLANILHA!E681=0,"",PLANILHA!E681)</f>
        <v/>
      </c>
      <c r="D681" s="226" t="str">
        <f>IF(PLANILHA!F681=0,"",PLANILHA!F681)</f>
        <v/>
      </c>
      <c r="E681" s="227" t="str">
        <f>IF(PLANILHA!G681=0,"",PLANILHA!G681)</f>
        <v/>
      </c>
      <c r="F681" s="202"/>
      <c r="G681" s="174" t="str">
        <f t="shared" si="21"/>
        <v>T</v>
      </c>
    </row>
    <row r="682" spans="1:7" hidden="1" x14ac:dyDescent="0.2">
      <c r="A682" s="172" t="str">
        <f t="shared" si="20"/>
        <v/>
      </c>
      <c r="B682" s="225" t="str">
        <f>IF(PLANILHA!B682=0,"",PLANILHA!B682)</f>
        <v/>
      </c>
      <c r="C682" s="225" t="str">
        <f>IF(PLANILHA!E682=0,"",PLANILHA!E682)</f>
        <v/>
      </c>
      <c r="D682" s="226" t="str">
        <f>IF(PLANILHA!F682=0,"",PLANILHA!F682)</f>
        <v/>
      </c>
      <c r="E682" s="227" t="str">
        <f>IF(PLANILHA!G682=0,"",PLANILHA!G682)</f>
        <v/>
      </c>
      <c r="F682" s="202"/>
      <c r="G682" s="174" t="str">
        <f t="shared" si="21"/>
        <v>T</v>
      </c>
    </row>
    <row r="683" spans="1:7" hidden="1" x14ac:dyDescent="0.2">
      <c r="A683" s="172" t="str">
        <f t="shared" si="20"/>
        <v/>
      </c>
      <c r="B683" s="225" t="str">
        <f>IF(PLANILHA!B683=0,"",PLANILHA!B683)</f>
        <v/>
      </c>
      <c r="C683" s="225" t="str">
        <f>IF(PLANILHA!E683=0,"",PLANILHA!E683)</f>
        <v/>
      </c>
      <c r="D683" s="226" t="str">
        <f>IF(PLANILHA!F683=0,"",PLANILHA!F683)</f>
        <v/>
      </c>
      <c r="E683" s="227" t="str">
        <f>IF(PLANILHA!G683=0,"",PLANILHA!G683)</f>
        <v/>
      </c>
      <c r="F683" s="202"/>
      <c r="G683" s="174" t="str">
        <f t="shared" si="21"/>
        <v>T</v>
      </c>
    </row>
    <row r="684" spans="1:7" hidden="1" x14ac:dyDescent="0.2">
      <c r="A684" s="172" t="str">
        <f t="shared" si="20"/>
        <v/>
      </c>
      <c r="B684" s="225" t="str">
        <f>IF(PLANILHA!B684=0,"",PLANILHA!B684)</f>
        <v/>
      </c>
      <c r="C684" s="225" t="str">
        <f>IF(PLANILHA!E684=0,"",PLANILHA!E684)</f>
        <v/>
      </c>
      <c r="D684" s="226" t="str">
        <f>IF(PLANILHA!F684=0,"",PLANILHA!F684)</f>
        <v/>
      </c>
      <c r="E684" s="227" t="str">
        <f>IF(PLANILHA!G684=0,"",PLANILHA!G684)</f>
        <v/>
      </c>
      <c r="F684" s="202"/>
      <c r="G684" s="174" t="str">
        <f t="shared" si="21"/>
        <v>T</v>
      </c>
    </row>
    <row r="685" spans="1:7" hidden="1" x14ac:dyDescent="0.2">
      <c r="A685" s="172" t="str">
        <f t="shared" si="20"/>
        <v/>
      </c>
      <c r="B685" s="225" t="str">
        <f>IF(PLANILHA!B685=0,"",PLANILHA!B685)</f>
        <v/>
      </c>
      <c r="C685" s="225" t="str">
        <f>IF(PLANILHA!E685=0,"",PLANILHA!E685)</f>
        <v/>
      </c>
      <c r="D685" s="226" t="str">
        <f>IF(PLANILHA!F685=0,"",PLANILHA!F685)</f>
        <v/>
      </c>
      <c r="E685" s="227" t="str">
        <f>IF(PLANILHA!G685=0,"",PLANILHA!G685)</f>
        <v/>
      </c>
      <c r="F685" s="202"/>
      <c r="G685" s="174" t="str">
        <f t="shared" si="21"/>
        <v>T</v>
      </c>
    </row>
    <row r="686" spans="1:7" hidden="1" x14ac:dyDescent="0.2">
      <c r="A686" s="172" t="str">
        <f t="shared" si="20"/>
        <v/>
      </c>
      <c r="B686" s="225" t="str">
        <f>IF(PLANILHA!B686=0,"",PLANILHA!B686)</f>
        <v/>
      </c>
      <c r="C686" s="225" t="str">
        <f>IF(PLANILHA!E686=0,"",PLANILHA!E686)</f>
        <v/>
      </c>
      <c r="D686" s="226" t="str">
        <f>IF(PLANILHA!F686=0,"",PLANILHA!F686)</f>
        <v/>
      </c>
      <c r="E686" s="227" t="str">
        <f>IF(PLANILHA!G686=0,"",PLANILHA!G686)</f>
        <v/>
      </c>
      <c r="F686" s="202"/>
      <c r="G686" s="174" t="str">
        <f t="shared" si="21"/>
        <v>T</v>
      </c>
    </row>
    <row r="687" spans="1:7" hidden="1" x14ac:dyDescent="0.2">
      <c r="A687" s="172" t="str">
        <f t="shared" si="20"/>
        <v/>
      </c>
      <c r="B687" s="225" t="str">
        <f>IF(PLANILHA!B687=0,"",PLANILHA!B687)</f>
        <v/>
      </c>
      <c r="C687" s="225" t="str">
        <f>IF(PLANILHA!E687=0,"",PLANILHA!E687)</f>
        <v/>
      </c>
      <c r="D687" s="226" t="str">
        <f>IF(PLANILHA!F687=0,"",PLANILHA!F687)</f>
        <v/>
      </c>
      <c r="E687" s="227" t="str">
        <f>IF(PLANILHA!G687=0,"",PLANILHA!G687)</f>
        <v/>
      </c>
      <c r="F687" s="202"/>
      <c r="G687" s="174" t="str">
        <f t="shared" si="21"/>
        <v>T</v>
      </c>
    </row>
    <row r="688" spans="1:7" hidden="1" x14ac:dyDescent="0.2">
      <c r="A688" s="172" t="str">
        <f t="shared" si="20"/>
        <v/>
      </c>
      <c r="B688" s="225" t="str">
        <f>IF(PLANILHA!B688=0,"",PLANILHA!B688)</f>
        <v/>
      </c>
      <c r="C688" s="225" t="str">
        <f>IF(PLANILHA!E688=0,"",PLANILHA!E688)</f>
        <v/>
      </c>
      <c r="D688" s="226" t="str">
        <f>IF(PLANILHA!F688=0,"",PLANILHA!F688)</f>
        <v/>
      </c>
      <c r="E688" s="227" t="str">
        <f>IF(PLANILHA!G688=0,"",PLANILHA!G688)</f>
        <v/>
      </c>
      <c r="F688" s="202"/>
      <c r="G688" s="174" t="str">
        <f t="shared" si="21"/>
        <v>T</v>
      </c>
    </row>
    <row r="689" spans="1:7" hidden="1" x14ac:dyDescent="0.2">
      <c r="A689" s="172" t="str">
        <f t="shared" si="20"/>
        <v/>
      </c>
      <c r="B689" s="225" t="str">
        <f>IF(PLANILHA!B689=0,"",PLANILHA!B689)</f>
        <v/>
      </c>
      <c r="C689" s="225" t="str">
        <f>IF(PLANILHA!E689=0,"",PLANILHA!E689)</f>
        <v/>
      </c>
      <c r="D689" s="226" t="str">
        <f>IF(PLANILHA!F689=0,"",PLANILHA!F689)</f>
        <v/>
      </c>
      <c r="E689" s="227" t="str">
        <f>IF(PLANILHA!G689=0,"",PLANILHA!G689)</f>
        <v/>
      </c>
      <c r="F689" s="202"/>
      <c r="G689" s="174" t="str">
        <f t="shared" si="21"/>
        <v>T</v>
      </c>
    </row>
    <row r="690" spans="1:7" hidden="1" x14ac:dyDescent="0.2">
      <c r="A690" s="172" t="str">
        <f t="shared" si="20"/>
        <v/>
      </c>
      <c r="B690" s="225" t="str">
        <f>IF(PLANILHA!B690=0,"",PLANILHA!B690)</f>
        <v/>
      </c>
      <c r="C690" s="225" t="str">
        <f>IF(PLANILHA!E690=0,"",PLANILHA!E690)</f>
        <v/>
      </c>
      <c r="D690" s="226" t="str">
        <f>IF(PLANILHA!F690=0,"",PLANILHA!F690)</f>
        <v/>
      </c>
      <c r="E690" s="227" t="str">
        <f>IF(PLANILHA!G690=0,"",PLANILHA!G690)</f>
        <v/>
      </c>
      <c r="F690" s="202"/>
      <c r="G690" s="174" t="str">
        <f t="shared" si="21"/>
        <v>T</v>
      </c>
    </row>
    <row r="691" spans="1:7" hidden="1" x14ac:dyDescent="0.2">
      <c r="A691" s="172" t="str">
        <f t="shared" si="20"/>
        <v/>
      </c>
      <c r="B691" s="225" t="str">
        <f>IF(PLANILHA!B691=0,"",PLANILHA!B691)</f>
        <v/>
      </c>
      <c r="C691" s="225" t="str">
        <f>IF(PLANILHA!E691=0,"",PLANILHA!E691)</f>
        <v/>
      </c>
      <c r="D691" s="226" t="str">
        <f>IF(PLANILHA!F691=0,"",PLANILHA!F691)</f>
        <v/>
      </c>
      <c r="E691" s="227" t="str">
        <f>IF(PLANILHA!G691=0,"",PLANILHA!G691)</f>
        <v/>
      </c>
      <c r="F691" s="202"/>
      <c r="G691" s="174" t="str">
        <f t="shared" si="21"/>
        <v>T</v>
      </c>
    </row>
    <row r="692" spans="1:7" hidden="1" x14ac:dyDescent="0.2">
      <c r="A692" s="172" t="str">
        <f t="shared" si="20"/>
        <v/>
      </c>
      <c r="B692" s="225" t="str">
        <f>IF(PLANILHA!B692=0,"",PLANILHA!B692)</f>
        <v/>
      </c>
      <c r="C692" s="225" t="str">
        <f>IF(PLANILHA!E692=0,"",PLANILHA!E692)</f>
        <v/>
      </c>
      <c r="D692" s="226" t="str">
        <f>IF(PLANILHA!F692=0,"",PLANILHA!F692)</f>
        <v/>
      </c>
      <c r="E692" s="227" t="str">
        <f>IF(PLANILHA!G692=0,"",PLANILHA!G692)</f>
        <v/>
      </c>
      <c r="F692" s="202"/>
      <c r="G692" s="174" t="str">
        <f t="shared" si="21"/>
        <v>T</v>
      </c>
    </row>
    <row r="693" spans="1:7" hidden="1" x14ac:dyDescent="0.2">
      <c r="A693" s="172" t="str">
        <f t="shared" si="20"/>
        <v/>
      </c>
      <c r="B693" s="225" t="str">
        <f>IF(PLANILHA!B693=0,"",PLANILHA!B693)</f>
        <v/>
      </c>
      <c r="C693" s="225" t="str">
        <f>IF(PLANILHA!E693=0,"",PLANILHA!E693)</f>
        <v/>
      </c>
      <c r="D693" s="226" t="str">
        <f>IF(PLANILHA!F693=0,"",PLANILHA!F693)</f>
        <v/>
      </c>
      <c r="E693" s="227" t="str">
        <f>IF(PLANILHA!G693=0,"",PLANILHA!G693)</f>
        <v/>
      </c>
      <c r="F693" s="202"/>
      <c r="G693" s="174" t="str">
        <f t="shared" si="21"/>
        <v>T</v>
      </c>
    </row>
    <row r="694" spans="1:7" hidden="1" x14ac:dyDescent="0.2">
      <c r="A694" s="172" t="str">
        <f t="shared" si="20"/>
        <v/>
      </c>
      <c r="B694" s="225" t="str">
        <f>IF(PLANILHA!B694=0,"",PLANILHA!B694)</f>
        <v/>
      </c>
      <c r="C694" s="225" t="str">
        <f>IF(PLANILHA!E694=0,"",PLANILHA!E694)</f>
        <v/>
      </c>
      <c r="D694" s="226" t="str">
        <f>IF(PLANILHA!F694=0,"",PLANILHA!F694)</f>
        <v/>
      </c>
      <c r="E694" s="227" t="str">
        <f>IF(PLANILHA!G694=0,"",PLANILHA!G694)</f>
        <v/>
      </c>
      <c r="F694" s="202"/>
      <c r="G694" s="174" t="str">
        <f t="shared" si="21"/>
        <v>T</v>
      </c>
    </row>
    <row r="695" spans="1:7" hidden="1" x14ac:dyDescent="0.2">
      <c r="A695" s="172" t="str">
        <f t="shared" si="20"/>
        <v/>
      </c>
      <c r="B695" s="225" t="str">
        <f>IF(PLANILHA!B695=0,"",PLANILHA!B695)</f>
        <v/>
      </c>
      <c r="C695" s="225" t="str">
        <f>IF(PLANILHA!E695=0,"",PLANILHA!E695)</f>
        <v/>
      </c>
      <c r="D695" s="226" t="str">
        <f>IF(PLANILHA!F695=0,"",PLANILHA!F695)</f>
        <v/>
      </c>
      <c r="E695" s="227" t="str">
        <f>IF(PLANILHA!G695=0,"",PLANILHA!G695)</f>
        <v/>
      </c>
      <c r="F695" s="202"/>
      <c r="G695" s="174" t="str">
        <f t="shared" si="21"/>
        <v>T</v>
      </c>
    </row>
    <row r="696" spans="1:7" hidden="1" x14ac:dyDescent="0.2">
      <c r="A696" s="172" t="str">
        <f t="shared" si="20"/>
        <v/>
      </c>
      <c r="B696" s="225" t="str">
        <f>IF(PLANILHA!B696=0,"",PLANILHA!B696)</f>
        <v/>
      </c>
      <c r="C696" s="225" t="str">
        <f>IF(PLANILHA!E696=0,"",PLANILHA!E696)</f>
        <v/>
      </c>
      <c r="D696" s="226" t="str">
        <f>IF(PLANILHA!F696=0,"",PLANILHA!F696)</f>
        <v/>
      </c>
      <c r="E696" s="227" t="str">
        <f>IF(PLANILHA!G696=0,"",PLANILHA!G696)</f>
        <v/>
      </c>
      <c r="F696" s="202"/>
      <c r="G696" s="174" t="str">
        <f t="shared" si="21"/>
        <v>T</v>
      </c>
    </row>
    <row r="697" spans="1:7" hidden="1" x14ac:dyDescent="0.2">
      <c r="A697" s="172" t="str">
        <f t="shared" si="20"/>
        <v/>
      </c>
      <c r="B697" s="225" t="str">
        <f>IF(PLANILHA!B697=0,"",PLANILHA!B697)</f>
        <v/>
      </c>
      <c r="C697" s="225" t="str">
        <f>IF(PLANILHA!E697=0,"",PLANILHA!E697)</f>
        <v/>
      </c>
      <c r="D697" s="226" t="str">
        <f>IF(PLANILHA!F697=0,"",PLANILHA!F697)</f>
        <v/>
      </c>
      <c r="E697" s="227" t="str">
        <f>IF(PLANILHA!G697=0,"",PLANILHA!G697)</f>
        <v/>
      </c>
      <c r="F697" s="202"/>
      <c r="G697" s="174" t="str">
        <f t="shared" si="21"/>
        <v>T</v>
      </c>
    </row>
    <row r="698" spans="1:7" hidden="1" x14ac:dyDescent="0.2">
      <c r="A698" s="172" t="str">
        <f t="shared" si="20"/>
        <v/>
      </c>
      <c r="B698" s="225" t="str">
        <f>IF(PLANILHA!B698=0,"",PLANILHA!B698)</f>
        <v/>
      </c>
      <c r="C698" s="225" t="str">
        <f>IF(PLANILHA!E698=0,"",PLANILHA!E698)</f>
        <v/>
      </c>
      <c r="D698" s="226" t="str">
        <f>IF(PLANILHA!F698=0,"",PLANILHA!F698)</f>
        <v/>
      </c>
      <c r="E698" s="227" t="str">
        <f>IF(PLANILHA!G698=0,"",PLANILHA!G698)</f>
        <v/>
      </c>
      <c r="F698" s="202"/>
      <c r="G698" s="174" t="str">
        <f t="shared" si="21"/>
        <v>T</v>
      </c>
    </row>
    <row r="699" spans="1:7" hidden="1" x14ac:dyDescent="0.2">
      <c r="A699" s="172" t="str">
        <f t="shared" si="20"/>
        <v/>
      </c>
      <c r="B699" s="225" t="str">
        <f>IF(PLANILHA!B699=0,"",PLANILHA!B699)</f>
        <v/>
      </c>
      <c r="C699" s="225" t="str">
        <f>IF(PLANILHA!E699=0,"",PLANILHA!E699)</f>
        <v/>
      </c>
      <c r="D699" s="226" t="str">
        <f>IF(PLANILHA!F699=0,"",PLANILHA!F699)</f>
        <v/>
      </c>
      <c r="E699" s="227" t="str">
        <f>IF(PLANILHA!G699=0,"",PLANILHA!G699)</f>
        <v/>
      </c>
      <c r="F699" s="202"/>
      <c r="G699" s="174" t="str">
        <f t="shared" si="21"/>
        <v>T</v>
      </c>
    </row>
    <row r="700" spans="1:7" hidden="1" x14ac:dyDescent="0.2">
      <c r="A700" s="172" t="str">
        <f t="shared" si="20"/>
        <v/>
      </c>
      <c r="B700" s="225" t="str">
        <f>IF(PLANILHA!B700=0,"",PLANILHA!B700)</f>
        <v/>
      </c>
      <c r="C700" s="225" t="str">
        <f>IF(PLANILHA!E700=0,"",PLANILHA!E700)</f>
        <v/>
      </c>
      <c r="D700" s="226" t="str">
        <f>IF(PLANILHA!F700=0,"",PLANILHA!F700)</f>
        <v/>
      </c>
      <c r="E700" s="227" t="str">
        <f>IF(PLANILHA!G700=0,"",PLANILHA!G700)</f>
        <v/>
      </c>
      <c r="F700" s="202"/>
      <c r="G700" s="174" t="str">
        <f t="shared" si="21"/>
        <v>T</v>
      </c>
    </row>
    <row r="701" spans="1:7" hidden="1" x14ac:dyDescent="0.2">
      <c r="A701" s="172" t="str">
        <f t="shared" si="20"/>
        <v/>
      </c>
      <c r="B701" s="225" t="str">
        <f>IF(PLANILHA!B701=0,"",PLANILHA!B701)</f>
        <v/>
      </c>
      <c r="C701" s="225" t="str">
        <f>IF(PLANILHA!E701=0,"",PLANILHA!E701)</f>
        <v/>
      </c>
      <c r="D701" s="226" t="str">
        <f>IF(PLANILHA!F701=0,"",PLANILHA!F701)</f>
        <v/>
      </c>
      <c r="E701" s="227" t="str">
        <f>IF(PLANILHA!G701=0,"",PLANILHA!G701)</f>
        <v/>
      </c>
      <c r="F701" s="202"/>
      <c r="G701" s="174" t="str">
        <f t="shared" si="21"/>
        <v>T</v>
      </c>
    </row>
    <row r="702" spans="1:7" hidden="1" x14ac:dyDescent="0.2">
      <c r="A702" s="172" t="str">
        <f t="shared" si="20"/>
        <v/>
      </c>
      <c r="B702" s="225" t="str">
        <f>IF(PLANILHA!B702=0,"",PLANILHA!B702)</f>
        <v/>
      </c>
      <c r="C702" s="225" t="str">
        <f>IF(PLANILHA!E702=0,"",PLANILHA!E702)</f>
        <v/>
      </c>
      <c r="D702" s="226" t="str">
        <f>IF(PLANILHA!F702=0,"",PLANILHA!F702)</f>
        <v/>
      </c>
      <c r="E702" s="227" t="str">
        <f>IF(PLANILHA!G702=0,"",PLANILHA!G702)</f>
        <v/>
      </c>
      <c r="F702" s="202"/>
      <c r="G702" s="174" t="str">
        <f t="shared" si="21"/>
        <v>T</v>
      </c>
    </row>
    <row r="703" spans="1:7" hidden="1" x14ac:dyDescent="0.2">
      <c r="A703" s="172" t="str">
        <f t="shared" si="20"/>
        <v/>
      </c>
      <c r="B703" s="225" t="str">
        <f>IF(PLANILHA!B703=0,"",PLANILHA!B703)</f>
        <v/>
      </c>
      <c r="C703" s="225" t="str">
        <f>IF(PLANILHA!E703=0,"",PLANILHA!E703)</f>
        <v/>
      </c>
      <c r="D703" s="226" t="str">
        <f>IF(PLANILHA!F703=0,"",PLANILHA!F703)</f>
        <v/>
      </c>
      <c r="E703" s="227" t="str">
        <f>IF(PLANILHA!G703=0,"",PLANILHA!G703)</f>
        <v/>
      </c>
      <c r="F703" s="202"/>
      <c r="G703" s="174" t="str">
        <f t="shared" si="21"/>
        <v>T</v>
      </c>
    </row>
    <row r="704" spans="1:7" hidden="1" x14ac:dyDescent="0.2">
      <c r="A704" s="172" t="str">
        <f t="shared" si="20"/>
        <v/>
      </c>
      <c r="B704" s="225" t="str">
        <f>IF(PLANILHA!B704=0,"",PLANILHA!B704)</f>
        <v/>
      </c>
      <c r="C704" s="225" t="str">
        <f>IF(PLANILHA!E704=0,"",PLANILHA!E704)</f>
        <v/>
      </c>
      <c r="D704" s="226" t="str">
        <f>IF(PLANILHA!F704=0,"",PLANILHA!F704)</f>
        <v/>
      </c>
      <c r="E704" s="227" t="str">
        <f>IF(PLANILHA!G704=0,"",PLANILHA!G704)</f>
        <v/>
      </c>
      <c r="F704" s="202"/>
      <c r="G704" s="174" t="str">
        <f t="shared" si="21"/>
        <v>T</v>
      </c>
    </row>
    <row r="705" spans="1:7" hidden="1" x14ac:dyDescent="0.2">
      <c r="A705" s="172" t="str">
        <f t="shared" si="20"/>
        <v/>
      </c>
      <c r="B705" s="225" t="str">
        <f>IF(PLANILHA!B705=0,"",PLANILHA!B705)</f>
        <v/>
      </c>
      <c r="C705" s="225" t="str">
        <f>IF(PLANILHA!E705=0,"",PLANILHA!E705)</f>
        <v/>
      </c>
      <c r="D705" s="226" t="str">
        <f>IF(PLANILHA!F705=0,"",PLANILHA!F705)</f>
        <v/>
      </c>
      <c r="E705" s="227" t="str">
        <f>IF(PLANILHA!G705=0,"",PLANILHA!G705)</f>
        <v/>
      </c>
      <c r="F705" s="202"/>
      <c r="G705" s="174" t="str">
        <f t="shared" si="21"/>
        <v>T</v>
      </c>
    </row>
    <row r="706" spans="1:7" hidden="1" x14ac:dyDescent="0.2">
      <c r="A706" s="172" t="str">
        <f t="shared" si="20"/>
        <v/>
      </c>
      <c r="B706" s="225" t="str">
        <f>IF(PLANILHA!B706=0,"",PLANILHA!B706)</f>
        <v/>
      </c>
      <c r="C706" s="225" t="str">
        <f>IF(PLANILHA!E706=0,"",PLANILHA!E706)</f>
        <v/>
      </c>
      <c r="D706" s="226" t="str">
        <f>IF(PLANILHA!F706=0,"",PLANILHA!F706)</f>
        <v/>
      </c>
      <c r="E706" s="227" t="str">
        <f>IF(PLANILHA!G706=0,"",PLANILHA!G706)</f>
        <v/>
      </c>
      <c r="F706" s="202"/>
      <c r="G706" s="174" t="str">
        <f t="shared" si="21"/>
        <v>T</v>
      </c>
    </row>
    <row r="707" spans="1:7" hidden="1" x14ac:dyDescent="0.2">
      <c r="A707" s="172" t="str">
        <f t="shared" si="20"/>
        <v/>
      </c>
      <c r="B707" s="225" t="str">
        <f>IF(PLANILHA!B707=0,"",PLANILHA!B707)</f>
        <v/>
      </c>
      <c r="C707" s="225" t="str">
        <f>IF(PLANILHA!E707=0,"",PLANILHA!E707)</f>
        <v/>
      </c>
      <c r="D707" s="226" t="str">
        <f>IF(PLANILHA!F707=0,"",PLANILHA!F707)</f>
        <v/>
      </c>
      <c r="E707" s="227" t="str">
        <f>IF(PLANILHA!G707=0,"",PLANILHA!G707)</f>
        <v/>
      </c>
      <c r="F707" s="202"/>
      <c r="G707" s="174" t="str">
        <f t="shared" si="21"/>
        <v>T</v>
      </c>
    </row>
    <row r="708" spans="1:7" hidden="1" x14ac:dyDescent="0.2">
      <c r="A708" s="172" t="str">
        <f t="shared" si="20"/>
        <v/>
      </c>
      <c r="B708" s="225" t="str">
        <f>IF(PLANILHA!B708=0,"",PLANILHA!B708)</f>
        <v/>
      </c>
      <c r="C708" s="225" t="str">
        <f>IF(PLANILHA!E708=0,"",PLANILHA!E708)</f>
        <v/>
      </c>
      <c r="D708" s="226" t="str">
        <f>IF(PLANILHA!F708=0,"",PLANILHA!F708)</f>
        <v/>
      </c>
      <c r="E708" s="227" t="str">
        <f>IF(PLANILHA!G708=0,"",PLANILHA!G708)</f>
        <v/>
      </c>
      <c r="F708" s="202"/>
      <c r="G708" s="174" t="str">
        <f t="shared" si="21"/>
        <v>T</v>
      </c>
    </row>
    <row r="709" spans="1:7" hidden="1" x14ac:dyDescent="0.2">
      <c r="A709" s="172" t="str">
        <f t="shared" si="20"/>
        <v/>
      </c>
      <c r="B709" s="225" t="str">
        <f>IF(PLANILHA!B709=0,"",PLANILHA!B709)</f>
        <v/>
      </c>
      <c r="C709" s="225" t="str">
        <f>IF(PLANILHA!E709=0,"",PLANILHA!E709)</f>
        <v/>
      </c>
      <c r="D709" s="226" t="str">
        <f>IF(PLANILHA!F709=0,"",PLANILHA!F709)</f>
        <v/>
      </c>
      <c r="E709" s="227" t="str">
        <f>IF(PLANILHA!G709=0,"",PLANILHA!G709)</f>
        <v/>
      </c>
      <c r="F709" s="202"/>
      <c r="G709" s="174" t="str">
        <f t="shared" si="21"/>
        <v>T</v>
      </c>
    </row>
    <row r="710" spans="1:7" hidden="1" x14ac:dyDescent="0.2">
      <c r="A710" s="172" t="str">
        <f t="shared" si="20"/>
        <v/>
      </c>
      <c r="B710" s="225" t="str">
        <f>IF(PLANILHA!B710=0,"",PLANILHA!B710)</f>
        <v/>
      </c>
      <c r="C710" s="225" t="str">
        <f>IF(PLANILHA!E710=0,"",PLANILHA!E710)</f>
        <v/>
      </c>
      <c r="D710" s="226" t="str">
        <f>IF(PLANILHA!F710=0,"",PLANILHA!F710)</f>
        <v/>
      </c>
      <c r="E710" s="227" t="str">
        <f>IF(PLANILHA!G710=0,"",PLANILHA!G710)</f>
        <v/>
      </c>
      <c r="F710" s="202"/>
      <c r="G710" s="174" t="str">
        <f t="shared" si="21"/>
        <v>T</v>
      </c>
    </row>
    <row r="711" spans="1:7" hidden="1" x14ac:dyDescent="0.2">
      <c r="A711" s="172" t="str">
        <f t="shared" si="20"/>
        <v/>
      </c>
      <c r="B711" s="225" t="str">
        <f>IF(PLANILHA!B711=0,"",PLANILHA!B711)</f>
        <v/>
      </c>
      <c r="C711" s="225" t="str">
        <f>IF(PLANILHA!E711=0,"",PLANILHA!E711)</f>
        <v/>
      </c>
      <c r="D711" s="226" t="str">
        <f>IF(PLANILHA!F711=0,"",PLANILHA!F711)</f>
        <v/>
      </c>
      <c r="E711" s="227" t="str">
        <f>IF(PLANILHA!G711=0,"",PLANILHA!G711)</f>
        <v/>
      </c>
      <c r="F711" s="202"/>
      <c r="G711" s="174" t="str">
        <f t="shared" si="21"/>
        <v>T</v>
      </c>
    </row>
    <row r="712" spans="1:7" hidden="1" x14ac:dyDescent="0.2">
      <c r="A712" s="172" t="str">
        <f t="shared" si="20"/>
        <v/>
      </c>
      <c r="B712" s="225" t="str">
        <f>IF(PLANILHA!B712=0,"",PLANILHA!B712)</f>
        <v/>
      </c>
      <c r="C712" s="225" t="str">
        <f>IF(PLANILHA!E712=0,"",PLANILHA!E712)</f>
        <v/>
      </c>
      <c r="D712" s="226" t="str">
        <f>IF(PLANILHA!F712=0,"",PLANILHA!F712)</f>
        <v/>
      </c>
      <c r="E712" s="227" t="str">
        <f>IF(PLANILHA!G712=0,"",PLANILHA!G712)</f>
        <v/>
      </c>
      <c r="F712" s="202"/>
      <c r="G712" s="174" t="str">
        <f t="shared" si="21"/>
        <v>T</v>
      </c>
    </row>
    <row r="713" spans="1:7" hidden="1" x14ac:dyDescent="0.2">
      <c r="A713" s="172" t="str">
        <f t="shared" si="20"/>
        <v/>
      </c>
      <c r="B713" s="225" t="str">
        <f>IF(PLANILHA!B713=0,"",PLANILHA!B713)</f>
        <v/>
      </c>
      <c r="C713" s="225" t="str">
        <f>IF(PLANILHA!E713=0,"",PLANILHA!E713)</f>
        <v/>
      </c>
      <c r="D713" s="226" t="str">
        <f>IF(PLANILHA!F713=0,"",PLANILHA!F713)</f>
        <v/>
      </c>
      <c r="E713" s="227" t="str">
        <f>IF(PLANILHA!G713=0,"",PLANILHA!G713)</f>
        <v/>
      </c>
      <c r="F713" s="202"/>
      <c r="G713" s="174" t="str">
        <f t="shared" si="21"/>
        <v>T</v>
      </c>
    </row>
    <row r="714" spans="1:7" hidden="1" x14ac:dyDescent="0.2">
      <c r="A714" s="172" t="str">
        <f t="shared" si="20"/>
        <v/>
      </c>
      <c r="B714" s="225" t="str">
        <f>IF(PLANILHA!B714=0,"",PLANILHA!B714)</f>
        <v/>
      </c>
      <c r="C714" s="225" t="str">
        <f>IF(PLANILHA!E714=0,"",PLANILHA!E714)</f>
        <v/>
      </c>
      <c r="D714" s="226" t="str">
        <f>IF(PLANILHA!F714=0,"",PLANILHA!F714)</f>
        <v/>
      </c>
      <c r="E714" s="227" t="str">
        <f>IF(PLANILHA!G714=0,"",PLANILHA!G714)</f>
        <v/>
      </c>
      <c r="F714" s="202"/>
      <c r="G714" s="174" t="str">
        <f t="shared" si="21"/>
        <v>T</v>
      </c>
    </row>
    <row r="715" spans="1:7" hidden="1" x14ac:dyDescent="0.2">
      <c r="A715" s="172" t="str">
        <f t="shared" si="20"/>
        <v/>
      </c>
      <c r="B715" s="225" t="str">
        <f>IF(PLANILHA!B715=0,"",PLANILHA!B715)</f>
        <v/>
      </c>
      <c r="C715" s="225" t="str">
        <f>IF(PLANILHA!E715=0,"",PLANILHA!E715)</f>
        <v/>
      </c>
      <c r="D715" s="226" t="str">
        <f>IF(PLANILHA!F715=0,"",PLANILHA!F715)</f>
        <v/>
      </c>
      <c r="E715" s="227" t="str">
        <f>IF(PLANILHA!G715=0,"",PLANILHA!G715)</f>
        <v/>
      </c>
      <c r="F715" s="202"/>
      <c r="G715" s="174" t="str">
        <f t="shared" si="21"/>
        <v>T</v>
      </c>
    </row>
    <row r="716" spans="1:7" hidden="1" x14ac:dyDescent="0.2">
      <c r="A716" s="172" t="str">
        <f t="shared" si="20"/>
        <v/>
      </c>
      <c r="B716" s="225" t="str">
        <f>IF(PLANILHA!B716=0,"",PLANILHA!B716)</f>
        <v/>
      </c>
      <c r="C716" s="225" t="str">
        <f>IF(PLANILHA!E716=0,"",PLANILHA!E716)</f>
        <v/>
      </c>
      <c r="D716" s="226" t="str">
        <f>IF(PLANILHA!F716=0,"",PLANILHA!F716)</f>
        <v/>
      </c>
      <c r="E716" s="227" t="str">
        <f>IF(PLANILHA!G716=0,"",PLANILHA!G716)</f>
        <v/>
      </c>
      <c r="F716" s="202"/>
      <c r="G716" s="174" t="str">
        <f t="shared" si="21"/>
        <v>T</v>
      </c>
    </row>
    <row r="717" spans="1:7" hidden="1" x14ac:dyDescent="0.2">
      <c r="A717" s="172" t="str">
        <f t="shared" si="20"/>
        <v/>
      </c>
      <c r="B717" s="225" t="str">
        <f>IF(PLANILHA!B717=0,"",PLANILHA!B717)</f>
        <v/>
      </c>
      <c r="C717" s="225" t="str">
        <f>IF(PLANILHA!E717=0,"",PLANILHA!E717)</f>
        <v/>
      </c>
      <c r="D717" s="226" t="str">
        <f>IF(PLANILHA!F717=0,"",PLANILHA!F717)</f>
        <v/>
      </c>
      <c r="E717" s="227" t="str">
        <f>IF(PLANILHA!G717=0,"",PLANILHA!G717)</f>
        <v/>
      </c>
      <c r="F717" s="202"/>
      <c r="G717" s="174" t="str">
        <f t="shared" si="21"/>
        <v>T</v>
      </c>
    </row>
    <row r="718" spans="1:7" hidden="1" x14ac:dyDescent="0.2">
      <c r="A718" s="172" t="str">
        <f t="shared" ref="A718:A781" si="22">IF(B718&lt;&gt;"","F","")</f>
        <v/>
      </c>
      <c r="B718" s="225" t="str">
        <f>IF(PLANILHA!B718=0,"",PLANILHA!B718)</f>
        <v/>
      </c>
      <c r="C718" s="225" t="str">
        <f>IF(PLANILHA!E718=0,"",PLANILHA!E718)</f>
        <v/>
      </c>
      <c r="D718" s="226" t="str">
        <f>IF(PLANILHA!F718=0,"",PLANILHA!F718)</f>
        <v/>
      </c>
      <c r="E718" s="227" t="str">
        <f>IF(PLANILHA!G718=0,"",PLANILHA!G718)</f>
        <v/>
      </c>
      <c r="F718" s="202"/>
      <c r="G718" s="174" t="str">
        <f t="shared" ref="G718:G781" si="23">IF(E718="","T","I")</f>
        <v>T</v>
      </c>
    </row>
    <row r="719" spans="1:7" hidden="1" x14ac:dyDescent="0.2">
      <c r="A719" s="172" t="str">
        <f t="shared" si="22"/>
        <v/>
      </c>
      <c r="B719" s="225" t="str">
        <f>IF(PLANILHA!B719=0,"",PLANILHA!B719)</f>
        <v/>
      </c>
      <c r="C719" s="225" t="str">
        <f>IF(PLANILHA!E719=0,"",PLANILHA!E719)</f>
        <v/>
      </c>
      <c r="D719" s="226" t="str">
        <f>IF(PLANILHA!F719=0,"",PLANILHA!F719)</f>
        <v/>
      </c>
      <c r="E719" s="227" t="str">
        <f>IF(PLANILHA!G719=0,"",PLANILHA!G719)</f>
        <v/>
      </c>
      <c r="F719" s="202"/>
      <c r="G719" s="174" t="str">
        <f t="shared" si="23"/>
        <v>T</v>
      </c>
    </row>
    <row r="720" spans="1:7" hidden="1" x14ac:dyDescent="0.2">
      <c r="A720" s="172" t="str">
        <f t="shared" si="22"/>
        <v/>
      </c>
      <c r="B720" s="225" t="str">
        <f>IF(PLANILHA!B720=0,"",PLANILHA!B720)</f>
        <v/>
      </c>
      <c r="C720" s="225" t="str">
        <f>IF(PLANILHA!E720=0,"",PLANILHA!E720)</f>
        <v/>
      </c>
      <c r="D720" s="226" t="str">
        <f>IF(PLANILHA!F720=0,"",PLANILHA!F720)</f>
        <v/>
      </c>
      <c r="E720" s="227" t="str">
        <f>IF(PLANILHA!G720=0,"",PLANILHA!G720)</f>
        <v/>
      </c>
      <c r="F720" s="202"/>
      <c r="G720" s="174" t="str">
        <f t="shared" si="23"/>
        <v>T</v>
      </c>
    </row>
    <row r="721" spans="1:7" hidden="1" x14ac:dyDescent="0.2">
      <c r="A721" s="172" t="str">
        <f t="shared" si="22"/>
        <v/>
      </c>
      <c r="B721" s="225" t="str">
        <f>IF(PLANILHA!B721=0,"",PLANILHA!B721)</f>
        <v/>
      </c>
      <c r="C721" s="225" t="str">
        <f>IF(PLANILHA!E721=0,"",PLANILHA!E721)</f>
        <v/>
      </c>
      <c r="D721" s="226" t="str">
        <f>IF(PLANILHA!F721=0,"",PLANILHA!F721)</f>
        <v/>
      </c>
      <c r="E721" s="227" t="str">
        <f>IF(PLANILHA!G721=0,"",PLANILHA!G721)</f>
        <v/>
      </c>
      <c r="F721" s="202"/>
      <c r="G721" s="174" t="str">
        <f t="shared" si="23"/>
        <v>T</v>
      </c>
    </row>
    <row r="722" spans="1:7" hidden="1" x14ac:dyDescent="0.2">
      <c r="A722" s="172" t="str">
        <f t="shared" si="22"/>
        <v/>
      </c>
      <c r="B722" s="225" t="str">
        <f>IF(PLANILHA!B722=0,"",PLANILHA!B722)</f>
        <v/>
      </c>
      <c r="C722" s="225" t="str">
        <f>IF(PLANILHA!E722=0,"",PLANILHA!E722)</f>
        <v/>
      </c>
      <c r="D722" s="226" t="str">
        <f>IF(PLANILHA!F722=0,"",PLANILHA!F722)</f>
        <v/>
      </c>
      <c r="E722" s="227" t="str">
        <f>IF(PLANILHA!G722=0,"",PLANILHA!G722)</f>
        <v/>
      </c>
      <c r="F722" s="202"/>
      <c r="G722" s="174" t="str">
        <f t="shared" si="23"/>
        <v>T</v>
      </c>
    </row>
    <row r="723" spans="1:7" hidden="1" x14ac:dyDescent="0.2">
      <c r="A723" s="172" t="str">
        <f t="shared" si="22"/>
        <v/>
      </c>
      <c r="B723" s="225" t="str">
        <f>IF(PLANILHA!B723=0,"",PLANILHA!B723)</f>
        <v/>
      </c>
      <c r="C723" s="225" t="str">
        <f>IF(PLANILHA!E723=0,"",PLANILHA!E723)</f>
        <v/>
      </c>
      <c r="D723" s="226" t="str">
        <f>IF(PLANILHA!F723=0,"",PLANILHA!F723)</f>
        <v/>
      </c>
      <c r="E723" s="227" t="str">
        <f>IF(PLANILHA!G723=0,"",PLANILHA!G723)</f>
        <v/>
      </c>
      <c r="F723" s="202"/>
      <c r="G723" s="174" t="str">
        <f t="shared" si="23"/>
        <v>T</v>
      </c>
    </row>
    <row r="724" spans="1:7" hidden="1" x14ac:dyDescent="0.2">
      <c r="A724" s="172" t="str">
        <f t="shared" si="22"/>
        <v/>
      </c>
      <c r="B724" s="225" t="str">
        <f>IF(PLANILHA!B724=0,"",PLANILHA!B724)</f>
        <v/>
      </c>
      <c r="C724" s="225" t="str">
        <f>IF(PLANILHA!E724=0,"",PLANILHA!E724)</f>
        <v/>
      </c>
      <c r="D724" s="226" t="str">
        <f>IF(PLANILHA!F724=0,"",PLANILHA!F724)</f>
        <v/>
      </c>
      <c r="E724" s="227" t="str">
        <f>IF(PLANILHA!G724=0,"",PLANILHA!G724)</f>
        <v/>
      </c>
      <c r="F724" s="202"/>
      <c r="G724" s="174" t="str">
        <f t="shared" si="23"/>
        <v>T</v>
      </c>
    </row>
    <row r="725" spans="1:7" hidden="1" x14ac:dyDescent="0.2">
      <c r="A725" s="172" t="str">
        <f t="shared" si="22"/>
        <v/>
      </c>
      <c r="B725" s="225" t="str">
        <f>IF(PLANILHA!B725=0,"",PLANILHA!B725)</f>
        <v/>
      </c>
      <c r="C725" s="225" t="str">
        <f>IF(PLANILHA!E725=0,"",PLANILHA!E725)</f>
        <v/>
      </c>
      <c r="D725" s="226" t="str">
        <f>IF(PLANILHA!F725=0,"",PLANILHA!F725)</f>
        <v/>
      </c>
      <c r="E725" s="227" t="str">
        <f>IF(PLANILHA!G725=0,"",PLANILHA!G725)</f>
        <v/>
      </c>
      <c r="F725" s="202"/>
      <c r="G725" s="174" t="str">
        <f t="shared" si="23"/>
        <v>T</v>
      </c>
    </row>
    <row r="726" spans="1:7" hidden="1" x14ac:dyDescent="0.2">
      <c r="A726" s="172" t="str">
        <f t="shared" si="22"/>
        <v/>
      </c>
      <c r="B726" s="225" t="str">
        <f>IF(PLANILHA!B726=0,"",PLANILHA!B726)</f>
        <v/>
      </c>
      <c r="C726" s="225" t="str">
        <f>IF(PLANILHA!E726=0,"",PLANILHA!E726)</f>
        <v/>
      </c>
      <c r="D726" s="226" t="str">
        <f>IF(PLANILHA!F726=0,"",PLANILHA!F726)</f>
        <v/>
      </c>
      <c r="E726" s="227" t="str">
        <f>IF(PLANILHA!G726=0,"",PLANILHA!G726)</f>
        <v/>
      </c>
      <c r="F726" s="202"/>
      <c r="G726" s="174" t="str">
        <f t="shared" si="23"/>
        <v>T</v>
      </c>
    </row>
    <row r="727" spans="1:7" hidden="1" x14ac:dyDescent="0.2">
      <c r="A727" s="172" t="str">
        <f t="shared" si="22"/>
        <v/>
      </c>
      <c r="B727" s="225" t="str">
        <f>IF(PLANILHA!B727=0,"",PLANILHA!B727)</f>
        <v/>
      </c>
      <c r="C727" s="225" t="str">
        <f>IF(PLANILHA!E727=0,"",PLANILHA!E727)</f>
        <v/>
      </c>
      <c r="D727" s="226" t="str">
        <f>IF(PLANILHA!F727=0,"",PLANILHA!F727)</f>
        <v/>
      </c>
      <c r="E727" s="227" t="str">
        <f>IF(PLANILHA!G727=0,"",PLANILHA!G727)</f>
        <v/>
      </c>
      <c r="F727" s="202"/>
      <c r="G727" s="174" t="str">
        <f t="shared" si="23"/>
        <v>T</v>
      </c>
    </row>
    <row r="728" spans="1:7" hidden="1" x14ac:dyDescent="0.2">
      <c r="A728" s="172" t="str">
        <f t="shared" si="22"/>
        <v/>
      </c>
      <c r="B728" s="225" t="str">
        <f>IF(PLANILHA!B728=0,"",PLANILHA!B728)</f>
        <v/>
      </c>
      <c r="C728" s="225" t="str">
        <f>IF(PLANILHA!E728=0,"",PLANILHA!E728)</f>
        <v/>
      </c>
      <c r="D728" s="226" t="str">
        <f>IF(PLANILHA!F728=0,"",PLANILHA!F728)</f>
        <v/>
      </c>
      <c r="E728" s="227" t="str">
        <f>IF(PLANILHA!G728=0,"",PLANILHA!G728)</f>
        <v/>
      </c>
      <c r="F728" s="202"/>
      <c r="G728" s="174" t="str">
        <f t="shared" si="23"/>
        <v>T</v>
      </c>
    </row>
    <row r="729" spans="1:7" hidden="1" x14ac:dyDescent="0.2">
      <c r="A729" s="172" t="str">
        <f t="shared" si="22"/>
        <v/>
      </c>
      <c r="B729" s="225" t="str">
        <f>IF(PLANILHA!B729=0,"",PLANILHA!B729)</f>
        <v/>
      </c>
      <c r="C729" s="225" t="str">
        <f>IF(PLANILHA!E729=0,"",PLANILHA!E729)</f>
        <v/>
      </c>
      <c r="D729" s="226" t="str">
        <f>IF(PLANILHA!F729=0,"",PLANILHA!F729)</f>
        <v/>
      </c>
      <c r="E729" s="227" t="str">
        <f>IF(PLANILHA!G729=0,"",PLANILHA!G729)</f>
        <v/>
      </c>
      <c r="F729" s="202"/>
      <c r="G729" s="174" t="str">
        <f t="shared" si="23"/>
        <v>T</v>
      </c>
    </row>
    <row r="730" spans="1:7" hidden="1" x14ac:dyDescent="0.2">
      <c r="A730" s="172" t="str">
        <f t="shared" si="22"/>
        <v/>
      </c>
      <c r="B730" s="225" t="str">
        <f>IF(PLANILHA!B730=0,"",PLANILHA!B730)</f>
        <v/>
      </c>
      <c r="C730" s="225" t="str">
        <f>IF(PLANILHA!E730=0,"",PLANILHA!E730)</f>
        <v/>
      </c>
      <c r="D730" s="226" t="str">
        <f>IF(PLANILHA!F730=0,"",PLANILHA!F730)</f>
        <v/>
      </c>
      <c r="E730" s="227" t="str">
        <f>IF(PLANILHA!G730=0,"",PLANILHA!G730)</f>
        <v/>
      </c>
      <c r="F730" s="202"/>
      <c r="G730" s="174" t="str">
        <f t="shared" si="23"/>
        <v>T</v>
      </c>
    </row>
    <row r="731" spans="1:7" hidden="1" x14ac:dyDescent="0.2">
      <c r="A731" s="172" t="str">
        <f t="shared" si="22"/>
        <v/>
      </c>
      <c r="B731" s="225" t="str">
        <f>IF(PLANILHA!B731=0,"",PLANILHA!B731)</f>
        <v/>
      </c>
      <c r="C731" s="225" t="str">
        <f>IF(PLANILHA!E731=0,"",PLANILHA!E731)</f>
        <v/>
      </c>
      <c r="D731" s="226" t="str">
        <f>IF(PLANILHA!F731=0,"",PLANILHA!F731)</f>
        <v/>
      </c>
      <c r="E731" s="227" t="str">
        <f>IF(PLANILHA!G731=0,"",PLANILHA!G731)</f>
        <v/>
      </c>
      <c r="F731" s="202"/>
      <c r="G731" s="174" t="str">
        <f t="shared" si="23"/>
        <v>T</v>
      </c>
    </row>
    <row r="732" spans="1:7" hidden="1" x14ac:dyDescent="0.2">
      <c r="A732" s="172" t="str">
        <f t="shared" si="22"/>
        <v/>
      </c>
      <c r="B732" s="225" t="str">
        <f>IF(PLANILHA!B732=0,"",PLANILHA!B732)</f>
        <v/>
      </c>
      <c r="C732" s="225" t="str">
        <f>IF(PLANILHA!E732=0,"",PLANILHA!E732)</f>
        <v/>
      </c>
      <c r="D732" s="226" t="str">
        <f>IF(PLANILHA!F732=0,"",PLANILHA!F732)</f>
        <v/>
      </c>
      <c r="E732" s="227" t="str">
        <f>IF(PLANILHA!G732=0,"",PLANILHA!G732)</f>
        <v/>
      </c>
      <c r="F732" s="202"/>
      <c r="G732" s="174" t="str">
        <f t="shared" si="23"/>
        <v>T</v>
      </c>
    </row>
    <row r="733" spans="1:7" hidden="1" x14ac:dyDescent="0.2">
      <c r="A733" s="172" t="str">
        <f t="shared" si="22"/>
        <v/>
      </c>
      <c r="B733" s="225" t="str">
        <f>IF(PLANILHA!B733=0,"",PLANILHA!B733)</f>
        <v/>
      </c>
      <c r="C733" s="225" t="str">
        <f>IF(PLANILHA!E733=0,"",PLANILHA!E733)</f>
        <v/>
      </c>
      <c r="D733" s="226" t="str">
        <f>IF(PLANILHA!F733=0,"",PLANILHA!F733)</f>
        <v/>
      </c>
      <c r="E733" s="227" t="str">
        <f>IF(PLANILHA!G733=0,"",PLANILHA!G733)</f>
        <v/>
      </c>
      <c r="F733" s="202"/>
      <c r="G733" s="174" t="str">
        <f t="shared" si="23"/>
        <v>T</v>
      </c>
    </row>
    <row r="734" spans="1:7" hidden="1" x14ac:dyDescent="0.2">
      <c r="A734" s="172" t="str">
        <f t="shared" si="22"/>
        <v/>
      </c>
      <c r="B734" s="225" t="str">
        <f>IF(PLANILHA!B734=0,"",PLANILHA!B734)</f>
        <v/>
      </c>
      <c r="C734" s="225" t="str">
        <f>IF(PLANILHA!E734=0,"",PLANILHA!E734)</f>
        <v/>
      </c>
      <c r="D734" s="226" t="str">
        <f>IF(PLANILHA!F734=0,"",PLANILHA!F734)</f>
        <v/>
      </c>
      <c r="E734" s="227" t="str">
        <f>IF(PLANILHA!G734=0,"",PLANILHA!G734)</f>
        <v/>
      </c>
      <c r="F734" s="202"/>
      <c r="G734" s="174" t="str">
        <f t="shared" si="23"/>
        <v>T</v>
      </c>
    </row>
    <row r="735" spans="1:7" hidden="1" x14ac:dyDescent="0.2">
      <c r="A735" s="172" t="str">
        <f t="shared" si="22"/>
        <v/>
      </c>
      <c r="B735" s="225" t="str">
        <f>IF(PLANILHA!B735=0,"",PLANILHA!B735)</f>
        <v/>
      </c>
      <c r="C735" s="225" t="str">
        <f>IF(PLANILHA!E735=0,"",PLANILHA!E735)</f>
        <v/>
      </c>
      <c r="D735" s="226" t="str">
        <f>IF(PLANILHA!F735=0,"",PLANILHA!F735)</f>
        <v/>
      </c>
      <c r="E735" s="227" t="str">
        <f>IF(PLANILHA!G735=0,"",PLANILHA!G735)</f>
        <v/>
      </c>
      <c r="F735" s="202"/>
      <c r="G735" s="174" t="str">
        <f t="shared" si="23"/>
        <v>T</v>
      </c>
    </row>
    <row r="736" spans="1:7" hidden="1" x14ac:dyDescent="0.2">
      <c r="A736" s="172" t="str">
        <f t="shared" si="22"/>
        <v/>
      </c>
      <c r="B736" s="225" t="str">
        <f>IF(PLANILHA!B736=0,"",PLANILHA!B736)</f>
        <v/>
      </c>
      <c r="C736" s="225" t="str">
        <f>IF(PLANILHA!E736=0,"",PLANILHA!E736)</f>
        <v/>
      </c>
      <c r="D736" s="226" t="str">
        <f>IF(PLANILHA!F736=0,"",PLANILHA!F736)</f>
        <v/>
      </c>
      <c r="E736" s="227" t="str">
        <f>IF(PLANILHA!G736=0,"",PLANILHA!G736)</f>
        <v/>
      </c>
      <c r="F736" s="202"/>
      <c r="G736" s="174" t="str">
        <f t="shared" si="23"/>
        <v>T</v>
      </c>
    </row>
    <row r="737" spans="1:7" hidden="1" x14ac:dyDescent="0.2">
      <c r="A737" s="172" t="str">
        <f t="shared" si="22"/>
        <v/>
      </c>
      <c r="B737" s="225" t="str">
        <f>IF(PLANILHA!B737=0,"",PLANILHA!B737)</f>
        <v/>
      </c>
      <c r="C737" s="225" t="str">
        <f>IF(PLANILHA!E737=0,"",PLANILHA!E737)</f>
        <v/>
      </c>
      <c r="D737" s="226" t="str">
        <f>IF(PLANILHA!F737=0,"",PLANILHA!F737)</f>
        <v/>
      </c>
      <c r="E737" s="227" t="str">
        <f>IF(PLANILHA!G737=0,"",PLANILHA!G737)</f>
        <v/>
      </c>
      <c r="F737" s="202"/>
      <c r="G737" s="174" t="str">
        <f t="shared" si="23"/>
        <v>T</v>
      </c>
    </row>
    <row r="738" spans="1:7" hidden="1" x14ac:dyDescent="0.2">
      <c r="A738" s="172" t="str">
        <f t="shared" si="22"/>
        <v/>
      </c>
      <c r="B738" s="225" t="str">
        <f>IF(PLANILHA!B738=0,"",PLANILHA!B738)</f>
        <v/>
      </c>
      <c r="C738" s="225" t="str">
        <f>IF(PLANILHA!E738=0,"",PLANILHA!E738)</f>
        <v/>
      </c>
      <c r="D738" s="226" t="str">
        <f>IF(PLANILHA!F738=0,"",PLANILHA!F738)</f>
        <v/>
      </c>
      <c r="E738" s="227" t="str">
        <f>IF(PLANILHA!G738=0,"",PLANILHA!G738)</f>
        <v/>
      </c>
      <c r="F738" s="202"/>
      <c r="G738" s="174" t="str">
        <f t="shared" si="23"/>
        <v>T</v>
      </c>
    </row>
    <row r="739" spans="1:7" hidden="1" x14ac:dyDescent="0.2">
      <c r="A739" s="172" t="str">
        <f t="shared" si="22"/>
        <v/>
      </c>
      <c r="B739" s="225" t="str">
        <f>IF(PLANILHA!B739=0,"",PLANILHA!B739)</f>
        <v/>
      </c>
      <c r="C739" s="225" t="str">
        <f>IF(PLANILHA!E739=0,"",PLANILHA!E739)</f>
        <v/>
      </c>
      <c r="D739" s="226" t="str">
        <f>IF(PLANILHA!F739=0,"",PLANILHA!F739)</f>
        <v/>
      </c>
      <c r="E739" s="227" t="str">
        <f>IF(PLANILHA!G739=0,"",PLANILHA!G739)</f>
        <v/>
      </c>
      <c r="F739" s="202"/>
      <c r="G739" s="174" t="str">
        <f t="shared" si="23"/>
        <v>T</v>
      </c>
    </row>
    <row r="740" spans="1:7" hidden="1" x14ac:dyDescent="0.2">
      <c r="A740" s="172" t="str">
        <f t="shared" si="22"/>
        <v/>
      </c>
      <c r="B740" s="225" t="str">
        <f>IF(PLANILHA!B740=0,"",PLANILHA!B740)</f>
        <v/>
      </c>
      <c r="C740" s="225" t="str">
        <f>IF(PLANILHA!E740=0,"",PLANILHA!E740)</f>
        <v/>
      </c>
      <c r="D740" s="226" t="str">
        <f>IF(PLANILHA!F740=0,"",PLANILHA!F740)</f>
        <v/>
      </c>
      <c r="E740" s="227" t="str">
        <f>IF(PLANILHA!G740=0,"",PLANILHA!G740)</f>
        <v/>
      </c>
      <c r="F740" s="202"/>
      <c r="G740" s="174" t="str">
        <f t="shared" si="23"/>
        <v>T</v>
      </c>
    </row>
    <row r="741" spans="1:7" hidden="1" x14ac:dyDescent="0.2">
      <c r="A741" s="172" t="str">
        <f t="shared" si="22"/>
        <v/>
      </c>
      <c r="B741" s="225" t="str">
        <f>IF(PLANILHA!B741=0,"",PLANILHA!B741)</f>
        <v/>
      </c>
      <c r="C741" s="225" t="str">
        <f>IF(PLANILHA!E741=0,"",PLANILHA!E741)</f>
        <v/>
      </c>
      <c r="D741" s="226" t="str">
        <f>IF(PLANILHA!F741=0,"",PLANILHA!F741)</f>
        <v/>
      </c>
      <c r="E741" s="227" t="str">
        <f>IF(PLANILHA!G741=0,"",PLANILHA!G741)</f>
        <v/>
      </c>
      <c r="F741" s="202"/>
      <c r="G741" s="174" t="str">
        <f t="shared" si="23"/>
        <v>T</v>
      </c>
    </row>
    <row r="742" spans="1:7" hidden="1" x14ac:dyDescent="0.2">
      <c r="A742" s="172" t="str">
        <f t="shared" si="22"/>
        <v/>
      </c>
      <c r="B742" s="225" t="str">
        <f>IF(PLANILHA!B742=0,"",PLANILHA!B742)</f>
        <v/>
      </c>
      <c r="C742" s="225" t="str">
        <f>IF(PLANILHA!E742=0,"",PLANILHA!E742)</f>
        <v/>
      </c>
      <c r="D742" s="226" t="str">
        <f>IF(PLANILHA!F742=0,"",PLANILHA!F742)</f>
        <v/>
      </c>
      <c r="E742" s="227" t="str">
        <f>IF(PLANILHA!G742=0,"",PLANILHA!G742)</f>
        <v/>
      </c>
      <c r="F742" s="202"/>
      <c r="G742" s="174" t="str">
        <f t="shared" si="23"/>
        <v>T</v>
      </c>
    </row>
    <row r="743" spans="1:7" hidden="1" x14ac:dyDescent="0.2">
      <c r="A743" s="172" t="str">
        <f t="shared" si="22"/>
        <v/>
      </c>
      <c r="B743" s="225" t="str">
        <f>IF(PLANILHA!B743=0,"",PLANILHA!B743)</f>
        <v/>
      </c>
      <c r="C743" s="225" t="str">
        <f>IF(PLANILHA!E743=0,"",PLANILHA!E743)</f>
        <v/>
      </c>
      <c r="D743" s="226" t="str">
        <f>IF(PLANILHA!F743=0,"",PLANILHA!F743)</f>
        <v/>
      </c>
      <c r="E743" s="227" t="str">
        <f>IF(PLANILHA!G743=0,"",PLANILHA!G743)</f>
        <v/>
      </c>
      <c r="F743" s="202"/>
      <c r="G743" s="174" t="str">
        <f t="shared" si="23"/>
        <v>T</v>
      </c>
    </row>
    <row r="744" spans="1:7" hidden="1" x14ac:dyDescent="0.2">
      <c r="A744" s="172" t="str">
        <f t="shared" si="22"/>
        <v/>
      </c>
      <c r="B744" s="225" t="str">
        <f>IF(PLANILHA!B744=0,"",PLANILHA!B744)</f>
        <v/>
      </c>
      <c r="C744" s="225" t="str">
        <f>IF(PLANILHA!E744=0,"",PLANILHA!E744)</f>
        <v/>
      </c>
      <c r="D744" s="226" t="str">
        <f>IF(PLANILHA!F744=0,"",PLANILHA!F744)</f>
        <v/>
      </c>
      <c r="E744" s="227" t="str">
        <f>IF(PLANILHA!G744=0,"",PLANILHA!G744)</f>
        <v/>
      </c>
      <c r="F744" s="202"/>
      <c r="G744" s="174" t="str">
        <f t="shared" si="23"/>
        <v>T</v>
      </c>
    </row>
    <row r="745" spans="1:7" hidden="1" x14ac:dyDescent="0.2">
      <c r="A745" s="172" t="str">
        <f t="shared" si="22"/>
        <v/>
      </c>
      <c r="B745" s="225" t="str">
        <f>IF(PLANILHA!B745=0,"",PLANILHA!B745)</f>
        <v/>
      </c>
      <c r="C745" s="225" t="str">
        <f>IF(PLANILHA!E745=0,"",PLANILHA!E745)</f>
        <v/>
      </c>
      <c r="D745" s="226" t="str">
        <f>IF(PLANILHA!F745=0,"",PLANILHA!F745)</f>
        <v/>
      </c>
      <c r="E745" s="227" t="str">
        <f>IF(PLANILHA!G745=0,"",PLANILHA!G745)</f>
        <v/>
      </c>
      <c r="F745" s="202"/>
      <c r="G745" s="174" t="str">
        <f t="shared" si="23"/>
        <v>T</v>
      </c>
    </row>
    <row r="746" spans="1:7" hidden="1" x14ac:dyDescent="0.2">
      <c r="A746" s="172" t="str">
        <f t="shared" si="22"/>
        <v/>
      </c>
      <c r="B746" s="225" t="str">
        <f>IF(PLANILHA!B746=0,"",PLANILHA!B746)</f>
        <v/>
      </c>
      <c r="C746" s="225" t="str">
        <f>IF(PLANILHA!E746=0,"",PLANILHA!E746)</f>
        <v/>
      </c>
      <c r="D746" s="226" t="str">
        <f>IF(PLANILHA!F746=0,"",PLANILHA!F746)</f>
        <v/>
      </c>
      <c r="E746" s="227" t="str">
        <f>IF(PLANILHA!G746=0,"",PLANILHA!G746)</f>
        <v/>
      </c>
      <c r="F746" s="202"/>
      <c r="G746" s="174" t="str">
        <f t="shared" si="23"/>
        <v>T</v>
      </c>
    </row>
    <row r="747" spans="1:7" hidden="1" x14ac:dyDescent="0.2">
      <c r="A747" s="172" t="str">
        <f t="shared" si="22"/>
        <v/>
      </c>
      <c r="B747" s="225" t="str">
        <f>IF(PLANILHA!B747=0,"",PLANILHA!B747)</f>
        <v/>
      </c>
      <c r="C747" s="225" t="str">
        <f>IF(PLANILHA!E747=0,"",PLANILHA!E747)</f>
        <v/>
      </c>
      <c r="D747" s="226" t="str">
        <f>IF(PLANILHA!F747=0,"",PLANILHA!F747)</f>
        <v/>
      </c>
      <c r="E747" s="227" t="str">
        <f>IF(PLANILHA!G747=0,"",PLANILHA!G747)</f>
        <v/>
      </c>
      <c r="F747" s="202"/>
      <c r="G747" s="174" t="str">
        <f t="shared" si="23"/>
        <v>T</v>
      </c>
    </row>
    <row r="748" spans="1:7" hidden="1" x14ac:dyDescent="0.2">
      <c r="A748" s="172" t="str">
        <f t="shared" si="22"/>
        <v/>
      </c>
      <c r="B748" s="225" t="str">
        <f>IF(PLANILHA!B748=0,"",PLANILHA!B748)</f>
        <v/>
      </c>
      <c r="C748" s="225" t="str">
        <f>IF(PLANILHA!E748=0,"",PLANILHA!E748)</f>
        <v/>
      </c>
      <c r="D748" s="226" t="str">
        <f>IF(PLANILHA!F748=0,"",PLANILHA!F748)</f>
        <v/>
      </c>
      <c r="E748" s="227" t="str">
        <f>IF(PLANILHA!G748=0,"",PLANILHA!G748)</f>
        <v/>
      </c>
      <c r="F748" s="202"/>
      <c r="G748" s="174" t="str">
        <f t="shared" si="23"/>
        <v>T</v>
      </c>
    </row>
    <row r="749" spans="1:7" hidden="1" x14ac:dyDescent="0.2">
      <c r="A749" s="172" t="str">
        <f t="shared" si="22"/>
        <v/>
      </c>
      <c r="B749" s="225" t="str">
        <f>IF(PLANILHA!B749=0,"",PLANILHA!B749)</f>
        <v/>
      </c>
      <c r="C749" s="225" t="str">
        <f>IF(PLANILHA!E749=0,"",PLANILHA!E749)</f>
        <v/>
      </c>
      <c r="D749" s="226" t="str">
        <f>IF(PLANILHA!F749=0,"",PLANILHA!F749)</f>
        <v/>
      </c>
      <c r="E749" s="227" t="str">
        <f>IF(PLANILHA!G749=0,"",PLANILHA!G749)</f>
        <v/>
      </c>
      <c r="F749" s="202"/>
      <c r="G749" s="174" t="str">
        <f t="shared" si="23"/>
        <v>T</v>
      </c>
    </row>
    <row r="750" spans="1:7" hidden="1" x14ac:dyDescent="0.2">
      <c r="A750" s="172" t="str">
        <f t="shared" si="22"/>
        <v/>
      </c>
      <c r="B750" s="225" t="str">
        <f>IF(PLANILHA!B750=0,"",PLANILHA!B750)</f>
        <v/>
      </c>
      <c r="C750" s="225" t="str">
        <f>IF(PLANILHA!E750=0,"",PLANILHA!E750)</f>
        <v/>
      </c>
      <c r="D750" s="226" t="str">
        <f>IF(PLANILHA!F750=0,"",PLANILHA!F750)</f>
        <v/>
      </c>
      <c r="E750" s="227" t="str">
        <f>IF(PLANILHA!G750=0,"",PLANILHA!G750)</f>
        <v/>
      </c>
      <c r="F750" s="202"/>
      <c r="G750" s="174" t="str">
        <f t="shared" si="23"/>
        <v>T</v>
      </c>
    </row>
    <row r="751" spans="1:7" hidden="1" x14ac:dyDescent="0.2">
      <c r="A751" s="172" t="str">
        <f t="shared" si="22"/>
        <v/>
      </c>
      <c r="B751" s="225" t="str">
        <f>IF(PLANILHA!B751=0,"",PLANILHA!B751)</f>
        <v/>
      </c>
      <c r="C751" s="225" t="str">
        <f>IF(PLANILHA!E751=0,"",PLANILHA!E751)</f>
        <v/>
      </c>
      <c r="D751" s="226" t="str">
        <f>IF(PLANILHA!F751=0,"",PLANILHA!F751)</f>
        <v/>
      </c>
      <c r="E751" s="227" t="str">
        <f>IF(PLANILHA!G751=0,"",PLANILHA!G751)</f>
        <v/>
      </c>
      <c r="F751" s="202"/>
      <c r="G751" s="174" t="str">
        <f t="shared" si="23"/>
        <v>T</v>
      </c>
    </row>
    <row r="752" spans="1:7" hidden="1" x14ac:dyDescent="0.2">
      <c r="A752" s="172" t="str">
        <f t="shared" si="22"/>
        <v/>
      </c>
      <c r="B752" s="225" t="str">
        <f>IF(PLANILHA!B752=0,"",PLANILHA!B752)</f>
        <v/>
      </c>
      <c r="C752" s="225" t="str">
        <f>IF(PLANILHA!E752=0,"",PLANILHA!E752)</f>
        <v/>
      </c>
      <c r="D752" s="226" t="str">
        <f>IF(PLANILHA!F752=0,"",PLANILHA!F752)</f>
        <v/>
      </c>
      <c r="E752" s="227" t="str">
        <f>IF(PLANILHA!G752=0,"",PLANILHA!G752)</f>
        <v/>
      </c>
      <c r="F752" s="202"/>
      <c r="G752" s="174" t="str">
        <f t="shared" si="23"/>
        <v>T</v>
      </c>
    </row>
    <row r="753" spans="1:7" hidden="1" x14ac:dyDescent="0.2">
      <c r="A753" s="172" t="str">
        <f t="shared" si="22"/>
        <v/>
      </c>
      <c r="B753" s="225" t="str">
        <f>IF(PLANILHA!B753=0,"",PLANILHA!B753)</f>
        <v/>
      </c>
      <c r="C753" s="225" t="str">
        <f>IF(PLANILHA!E753=0,"",PLANILHA!E753)</f>
        <v/>
      </c>
      <c r="D753" s="226" t="str">
        <f>IF(PLANILHA!F753=0,"",PLANILHA!F753)</f>
        <v/>
      </c>
      <c r="E753" s="227" t="str">
        <f>IF(PLANILHA!G753=0,"",PLANILHA!G753)</f>
        <v/>
      </c>
      <c r="F753" s="202"/>
      <c r="G753" s="174" t="str">
        <f t="shared" si="23"/>
        <v>T</v>
      </c>
    </row>
    <row r="754" spans="1:7" hidden="1" x14ac:dyDescent="0.2">
      <c r="A754" s="172" t="str">
        <f t="shared" si="22"/>
        <v/>
      </c>
      <c r="B754" s="225" t="str">
        <f>IF(PLANILHA!B754=0,"",PLANILHA!B754)</f>
        <v/>
      </c>
      <c r="C754" s="225" t="str">
        <f>IF(PLANILHA!E754=0,"",PLANILHA!E754)</f>
        <v/>
      </c>
      <c r="D754" s="226" t="str">
        <f>IF(PLANILHA!F754=0,"",PLANILHA!F754)</f>
        <v/>
      </c>
      <c r="E754" s="227" t="str">
        <f>IF(PLANILHA!G754=0,"",PLANILHA!G754)</f>
        <v/>
      </c>
      <c r="F754" s="202"/>
      <c r="G754" s="174" t="str">
        <f t="shared" si="23"/>
        <v>T</v>
      </c>
    </row>
    <row r="755" spans="1:7" hidden="1" x14ac:dyDescent="0.2">
      <c r="A755" s="172" t="str">
        <f t="shared" si="22"/>
        <v/>
      </c>
      <c r="B755" s="225" t="str">
        <f>IF(PLANILHA!B755=0,"",PLANILHA!B755)</f>
        <v/>
      </c>
      <c r="C755" s="225" t="str">
        <f>IF(PLANILHA!E755=0,"",PLANILHA!E755)</f>
        <v/>
      </c>
      <c r="D755" s="226" t="str">
        <f>IF(PLANILHA!F755=0,"",PLANILHA!F755)</f>
        <v/>
      </c>
      <c r="E755" s="227" t="str">
        <f>IF(PLANILHA!G755=0,"",PLANILHA!G755)</f>
        <v/>
      </c>
      <c r="F755" s="202"/>
      <c r="G755" s="174" t="str">
        <f t="shared" si="23"/>
        <v>T</v>
      </c>
    </row>
    <row r="756" spans="1:7" hidden="1" x14ac:dyDescent="0.2">
      <c r="A756" s="172" t="str">
        <f t="shared" si="22"/>
        <v/>
      </c>
      <c r="B756" s="225" t="str">
        <f>IF(PLANILHA!B756=0,"",PLANILHA!B756)</f>
        <v/>
      </c>
      <c r="C756" s="225" t="str">
        <f>IF(PLANILHA!E756=0,"",PLANILHA!E756)</f>
        <v/>
      </c>
      <c r="D756" s="226" t="str">
        <f>IF(PLANILHA!F756=0,"",PLANILHA!F756)</f>
        <v/>
      </c>
      <c r="E756" s="227" t="str">
        <f>IF(PLANILHA!G756=0,"",PLANILHA!G756)</f>
        <v/>
      </c>
      <c r="F756" s="202"/>
      <c r="G756" s="174" t="str">
        <f t="shared" si="23"/>
        <v>T</v>
      </c>
    </row>
    <row r="757" spans="1:7" hidden="1" x14ac:dyDescent="0.2">
      <c r="A757" s="172" t="str">
        <f t="shared" si="22"/>
        <v/>
      </c>
      <c r="B757" s="225" t="str">
        <f>IF(PLANILHA!B757=0,"",PLANILHA!B757)</f>
        <v/>
      </c>
      <c r="C757" s="225" t="str">
        <f>IF(PLANILHA!E757=0,"",PLANILHA!E757)</f>
        <v/>
      </c>
      <c r="D757" s="226" t="str">
        <f>IF(PLANILHA!F757=0,"",PLANILHA!F757)</f>
        <v/>
      </c>
      <c r="E757" s="227" t="str">
        <f>IF(PLANILHA!G757=0,"",PLANILHA!G757)</f>
        <v/>
      </c>
      <c r="F757" s="202"/>
      <c r="G757" s="174" t="str">
        <f t="shared" si="23"/>
        <v>T</v>
      </c>
    </row>
    <row r="758" spans="1:7" hidden="1" x14ac:dyDescent="0.2">
      <c r="A758" s="172" t="str">
        <f t="shared" si="22"/>
        <v/>
      </c>
      <c r="B758" s="225" t="str">
        <f>IF(PLANILHA!B758=0,"",PLANILHA!B758)</f>
        <v/>
      </c>
      <c r="C758" s="225" t="str">
        <f>IF(PLANILHA!E758=0,"",PLANILHA!E758)</f>
        <v/>
      </c>
      <c r="D758" s="226" t="str">
        <f>IF(PLANILHA!F758=0,"",PLANILHA!F758)</f>
        <v/>
      </c>
      <c r="E758" s="227" t="str">
        <f>IF(PLANILHA!G758=0,"",PLANILHA!G758)</f>
        <v/>
      </c>
      <c r="F758" s="202"/>
      <c r="G758" s="174" t="str">
        <f t="shared" si="23"/>
        <v>T</v>
      </c>
    </row>
    <row r="759" spans="1:7" hidden="1" x14ac:dyDescent="0.2">
      <c r="A759" s="172" t="str">
        <f t="shared" si="22"/>
        <v/>
      </c>
      <c r="B759" s="225" t="str">
        <f>IF(PLANILHA!B759=0,"",PLANILHA!B759)</f>
        <v/>
      </c>
      <c r="C759" s="225" t="str">
        <f>IF(PLANILHA!E759=0,"",PLANILHA!E759)</f>
        <v/>
      </c>
      <c r="D759" s="226" t="str">
        <f>IF(PLANILHA!F759=0,"",PLANILHA!F759)</f>
        <v/>
      </c>
      <c r="E759" s="227" t="str">
        <f>IF(PLANILHA!G759=0,"",PLANILHA!G759)</f>
        <v/>
      </c>
      <c r="F759" s="202"/>
      <c r="G759" s="174" t="str">
        <f t="shared" si="23"/>
        <v>T</v>
      </c>
    </row>
    <row r="760" spans="1:7" hidden="1" x14ac:dyDescent="0.2">
      <c r="A760" s="172" t="str">
        <f t="shared" si="22"/>
        <v/>
      </c>
      <c r="B760" s="225" t="str">
        <f>IF(PLANILHA!B760=0,"",PLANILHA!B760)</f>
        <v/>
      </c>
      <c r="C760" s="225" t="str">
        <f>IF(PLANILHA!E760=0,"",PLANILHA!E760)</f>
        <v/>
      </c>
      <c r="D760" s="226" t="str">
        <f>IF(PLANILHA!F760=0,"",PLANILHA!F760)</f>
        <v/>
      </c>
      <c r="E760" s="227" t="str">
        <f>IF(PLANILHA!G760=0,"",PLANILHA!G760)</f>
        <v/>
      </c>
      <c r="F760" s="202"/>
      <c r="G760" s="174" t="str">
        <f t="shared" si="23"/>
        <v>T</v>
      </c>
    </row>
    <row r="761" spans="1:7" hidden="1" x14ac:dyDescent="0.2">
      <c r="A761" s="172" t="str">
        <f t="shared" si="22"/>
        <v/>
      </c>
      <c r="B761" s="225" t="str">
        <f>IF(PLANILHA!B761=0,"",PLANILHA!B761)</f>
        <v/>
      </c>
      <c r="C761" s="225" t="str">
        <f>IF(PLANILHA!E761=0,"",PLANILHA!E761)</f>
        <v/>
      </c>
      <c r="D761" s="226" t="str">
        <f>IF(PLANILHA!F761=0,"",PLANILHA!F761)</f>
        <v/>
      </c>
      <c r="E761" s="227" t="str">
        <f>IF(PLANILHA!G761=0,"",PLANILHA!G761)</f>
        <v/>
      </c>
      <c r="F761" s="202"/>
      <c r="G761" s="174" t="str">
        <f t="shared" si="23"/>
        <v>T</v>
      </c>
    </row>
    <row r="762" spans="1:7" hidden="1" x14ac:dyDescent="0.2">
      <c r="A762" s="172" t="str">
        <f t="shared" si="22"/>
        <v/>
      </c>
      <c r="B762" s="225" t="str">
        <f>IF(PLANILHA!B762=0,"",PLANILHA!B762)</f>
        <v/>
      </c>
      <c r="C762" s="225" t="str">
        <f>IF(PLANILHA!E762=0,"",PLANILHA!E762)</f>
        <v/>
      </c>
      <c r="D762" s="226" t="str">
        <f>IF(PLANILHA!F762=0,"",PLANILHA!F762)</f>
        <v/>
      </c>
      <c r="E762" s="227" t="str">
        <f>IF(PLANILHA!G762=0,"",PLANILHA!G762)</f>
        <v/>
      </c>
      <c r="F762" s="202"/>
      <c r="G762" s="174" t="str">
        <f t="shared" si="23"/>
        <v>T</v>
      </c>
    </row>
    <row r="763" spans="1:7" hidden="1" x14ac:dyDescent="0.2">
      <c r="A763" s="172" t="str">
        <f t="shared" si="22"/>
        <v/>
      </c>
      <c r="B763" s="225" t="str">
        <f>IF(PLANILHA!B763=0,"",PLANILHA!B763)</f>
        <v/>
      </c>
      <c r="C763" s="225" t="str">
        <f>IF(PLANILHA!E763=0,"",PLANILHA!E763)</f>
        <v/>
      </c>
      <c r="D763" s="226" t="str">
        <f>IF(PLANILHA!F763=0,"",PLANILHA!F763)</f>
        <v/>
      </c>
      <c r="E763" s="227" t="str">
        <f>IF(PLANILHA!G763=0,"",PLANILHA!G763)</f>
        <v/>
      </c>
      <c r="F763" s="202"/>
      <c r="G763" s="174" t="str">
        <f t="shared" si="23"/>
        <v>T</v>
      </c>
    </row>
    <row r="764" spans="1:7" hidden="1" x14ac:dyDescent="0.2">
      <c r="A764" s="172" t="str">
        <f t="shared" si="22"/>
        <v/>
      </c>
      <c r="B764" s="225" t="str">
        <f>IF(PLANILHA!B764=0,"",PLANILHA!B764)</f>
        <v/>
      </c>
      <c r="C764" s="225" t="str">
        <f>IF(PLANILHA!E764=0,"",PLANILHA!E764)</f>
        <v/>
      </c>
      <c r="D764" s="226" t="str">
        <f>IF(PLANILHA!F764=0,"",PLANILHA!F764)</f>
        <v/>
      </c>
      <c r="E764" s="227" t="str">
        <f>IF(PLANILHA!G764=0,"",PLANILHA!G764)</f>
        <v/>
      </c>
      <c r="F764" s="202"/>
      <c r="G764" s="174" t="str">
        <f t="shared" si="23"/>
        <v>T</v>
      </c>
    </row>
    <row r="765" spans="1:7" hidden="1" x14ac:dyDescent="0.2">
      <c r="A765" s="172" t="str">
        <f t="shared" si="22"/>
        <v/>
      </c>
      <c r="B765" s="225" t="str">
        <f>IF(PLANILHA!B765=0,"",PLANILHA!B765)</f>
        <v/>
      </c>
      <c r="C765" s="225" t="str">
        <f>IF(PLANILHA!E765=0,"",PLANILHA!E765)</f>
        <v/>
      </c>
      <c r="D765" s="226" t="str">
        <f>IF(PLANILHA!F765=0,"",PLANILHA!F765)</f>
        <v/>
      </c>
      <c r="E765" s="227" t="str">
        <f>IF(PLANILHA!G765=0,"",PLANILHA!G765)</f>
        <v/>
      </c>
      <c r="F765" s="202"/>
      <c r="G765" s="174" t="str">
        <f t="shared" si="23"/>
        <v>T</v>
      </c>
    </row>
    <row r="766" spans="1:7" hidden="1" x14ac:dyDescent="0.2">
      <c r="A766" s="172" t="str">
        <f t="shared" si="22"/>
        <v/>
      </c>
      <c r="B766" s="225" t="str">
        <f>IF(PLANILHA!B766=0,"",PLANILHA!B766)</f>
        <v/>
      </c>
      <c r="C766" s="225" t="str">
        <f>IF(PLANILHA!E766=0,"",PLANILHA!E766)</f>
        <v/>
      </c>
      <c r="D766" s="226" t="str">
        <f>IF(PLANILHA!F766=0,"",PLANILHA!F766)</f>
        <v/>
      </c>
      <c r="E766" s="227" t="str">
        <f>IF(PLANILHA!G766=0,"",PLANILHA!G766)</f>
        <v/>
      </c>
      <c r="F766" s="202"/>
      <c r="G766" s="174" t="str">
        <f t="shared" si="23"/>
        <v>T</v>
      </c>
    </row>
    <row r="767" spans="1:7" hidden="1" x14ac:dyDescent="0.2">
      <c r="A767" s="172" t="str">
        <f t="shared" si="22"/>
        <v/>
      </c>
      <c r="B767" s="225" t="str">
        <f>IF(PLANILHA!B767=0,"",PLANILHA!B767)</f>
        <v/>
      </c>
      <c r="C767" s="225" t="str">
        <f>IF(PLANILHA!E767=0,"",PLANILHA!E767)</f>
        <v/>
      </c>
      <c r="D767" s="226" t="str">
        <f>IF(PLANILHA!F767=0,"",PLANILHA!F767)</f>
        <v/>
      </c>
      <c r="E767" s="227" t="str">
        <f>IF(PLANILHA!G767=0,"",PLANILHA!G767)</f>
        <v/>
      </c>
      <c r="F767" s="202"/>
      <c r="G767" s="174" t="str">
        <f t="shared" si="23"/>
        <v>T</v>
      </c>
    </row>
    <row r="768" spans="1:7" hidden="1" x14ac:dyDescent="0.2">
      <c r="A768" s="172" t="str">
        <f t="shared" si="22"/>
        <v/>
      </c>
      <c r="B768" s="225" t="str">
        <f>IF(PLANILHA!B768=0,"",PLANILHA!B768)</f>
        <v/>
      </c>
      <c r="C768" s="225" t="str">
        <f>IF(PLANILHA!E768=0,"",PLANILHA!E768)</f>
        <v/>
      </c>
      <c r="D768" s="226" t="str">
        <f>IF(PLANILHA!F768=0,"",PLANILHA!F768)</f>
        <v/>
      </c>
      <c r="E768" s="227" t="str">
        <f>IF(PLANILHA!G768=0,"",PLANILHA!G768)</f>
        <v/>
      </c>
      <c r="F768" s="202"/>
      <c r="G768" s="174" t="str">
        <f t="shared" si="23"/>
        <v>T</v>
      </c>
    </row>
    <row r="769" spans="1:7" hidden="1" x14ac:dyDescent="0.2">
      <c r="A769" s="172" t="str">
        <f t="shared" si="22"/>
        <v/>
      </c>
      <c r="B769" s="225" t="str">
        <f>IF(PLANILHA!B769=0,"",PLANILHA!B769)</f>
        <v/>
      </c>
      <c r="C769" s="225" t="str">
        <f>IF(PLANILHA!E769=0,"",PLANILHA!E769)</f>
        <v/>
      </c>
      <c r="D769" s="226" t="str">
        <f>IF(PLANILHA!F769=0,"",PLANILHA!F769)</f>
        <v/>
      </c>
      <c r="E769" s="227" t="str">
        <f>IF(PLANILHA!G769=0,"",PLANILHA!G769)</f>
        <v/>
      </c>
      <c r="F769" s="202"/>
      <c r="G769" s="174" t="str">
        <f t="shared" si="23"/>
        <v>T</v>
      </c>
    </row>
    <row r="770" spans="1:7" hidden="1" x14ac:dyDescent="0.2">
      <c r="A770" s="172" t="str">
        <f t="shared" si="22"/>
        <v/>
      </c>
      <c r="B770" s="225" t="str">
        <f>IF(PLANILHA!B770=0,"",PLANILHA!B770)</f>
        <v/>
      </c>
      <c r="C770" s="225" t="str">
        <f>IF(PLANILHA!E770=0,"",PLANILHA!E770)</f>
        <v/>
      </c>
      <c r="D770" s="226" t="str">
        <f>IF(PLANILHA!F770=0,"",PLANILHA!F770)</f>
        <v/>
      </c>
      <c r="E770" s="227" t="str">
        <f>IF(PLANILHA!G770=0,"",PLANILHA!G770)</f>
        <v/>
      </c>
      <c r="F770" s="202"/>
      <c r="G770" s="174" t="str">
        <f t="shared" si="23"/>
        <v>T</v>
      </c>
    </row>
    <row r="771" spans="1:7" hidden="1" x14ac:dyDescent="0.2">
      <c r="A771" s="172" t="str">
        <f t="shared" si="22"/>
        <v/>
      </c>
      <c r="B771" s="225" t="str">
        <f>IF(PLANILHA!B771=0,"",PLANILHA!B771)</f>
        <v/>
      </c>
      <c r="C771" s="225" t="str">
        <f>IF(PLANILHA!E771=0,"",PLANILHA!E771)</f>
        <v/>
      </c>
      <c r="D771" s="226" t="str">
        <f>IF(PLANILHA!F771=0,"",PLANILHA!F771)</f>
        <v/>
      </c>
      <c r="E771" s="227" t="str">
        <f>IF(PLANILHA!G771=0,"",PLANILHA!G771)</f>
        <v/>
      </c>
      <c r="F771" s="202"/>
      <c r="G771" s="174" t="str">
        <f t="shared" si="23"/>
        <v>T</v>
      </c>
    </row>
    <row r="772" spans="1:7" hidden="1" x14ac:dyDescent="0.2">
      <c r="A772" s="172" t="str">
        <f t="shared" si="22"/>
        <v/>
      </c>
      <c r="B772" s="225" t="str">
        <f>IF(PLANILHA!B772=0,"",PLANILHA!B772)</f>
        <v/>
      </c>
      <c r="C772" s="225" t="str">
        <f>IF(PLANILHA!E772=0,"",PLANILHA!E772)</f>
        <v/>
      </c>
      <c r="D772" s="226" t="str">
        <f>IF(PLANILHA!F772=0,"",PLANILHA!F772)</f>
        <v/>
      </c>
      <c r="E772" s="227" t="str">
        <f>IF(PLANILHA!G772=0,"",PLANILHA!G772)</f>
        <v/>
      </c>
      <c r="F772" s="202"/>
      <c r="G772" s="174" t="str">
        <f t="shared" si="23"/>
        <v>T</v>
      </c>
    </row>
    <row r="773" spans="1:7" hidden="1" x14ac:dyDescent="0.2">
      <c r="A773" s="172" t="str">
        <f t="shared" si="22"/>
        <v/>
      </c>
      <c r="B773" s="225" t="str">
        <f>IF(PLANILHA!B773=0,"",PLANILHA!B773)</f>
        <v/>
      </c>
      <c r="C773" s="225" t="str">
        <f>IF(PLANILHA!E773=0,"",PLANILHA!E773)</f>
        <v/>
      </c>
      <c r="D773" s="226" t="str">
        <f>IF(PLANILHA!F773=0,"",PLANILHA!F773)</f>
        <v/>
      </c>
      <c r="E773" s="227" t="str">
        <f>IF(PLANILHA!G773=0,"",PLANILHA!G773)</f>
        <v/>
      </c>
      <c r="F773" s="202"/>
      <c r="G773" s="174" t="str">
        <f t="shared" si="23"/>
        <v>T</v>
      </c>
    </row>
    <row r="774" spans="1:7" hidden="1" x14ac:dyDescent="0.2">
      <c r="A774" s="172" t="str">
        <f t="shared" si="22"/>
        <v/>
      </c>
      <c r="B774" s="225" t="str">
        <f>IF(PLANILHA!B774=0,"",PLANILHA!B774)</f>
        <v/>
      </c>
      <c r="C774" s="225" t="str">
        <f>IF(PLANILHA!E774=0,"",PLANILHA!E774)</f>
        <v/>
      </c>
      <c r="D774" s="226" t="str">
        <f>IF(PLANILHA!F774=0,"",PLANILHA!F774)</f>
        <v/>
      </c>
      <c r="E774" s="227" t="str">
        <f>IF(PLANILHA!G774=0,"",PLANILHA!G774)</f>
        <v/>
      </c>
      <c r="F774" s="202"/>
      <c r="G774" s="174" t="str">
        <f t="shared" si="23"/>
        <v>T</v>
      </c>
    </row>
    <row r="775" spans="1:7" hidden="1" x14ac:dyDescent="0.2">
      <c r="A775" s="172" t="str">
        <f t="shared" si="22"/>
        <v/>
      </c>
      <c r="B775" s="225" t="str">
        <f>IF(PLANILHA!B775=0,"",PLANILHA!B775)</f>
        <v/>
      </c>
      <c r="C775" s="225" t="str">
        <f>IF(PLANILHA!E775=0,"",PLANILHA!E775)</f>
        <v/>
      </c>
      <c r="D775" s="226" t="str">
        <f>IF(PLANILHA!F775=0,"",PLANILHA!F775)</f>
        <v/>
      </c>
      <c r="E775" s="227" t="str">
        <f>IF(PLANILHA!G775=0,"",PLANILHA!G775)</f>
        <v/>
      </c>
      <c r="F775" s="202"/>
      <c r="G775" s="174" t="str">
        <f t="shared" si="23"/>
        <v>T</v>
      </c>
    </row>
    <row r="776" spans="1:7" hidden="1" x14ac:dyDescent="0.2">
      <c r="A776" s="172" t="str">
        <f t="shared" si="22"/>
        <v/>
      </c>
      <c r="B776" s="225" t="str">
        <f>IF(PLANILHA!B776=0,"",PLANILHA!B776)</f>
        <v/>
      </c>
      <c r="C776" s="225" t="str">
        <f>IF(PLANILHA!E776=0,"",PLANILHA!E776)</f>
        <v/>
      </c>
      <c r="D776" s="226" t="str">
        <f>IF(PLANILHA!F776=0,"",PLANILHA!F776)</f>
        <v/>
      </c>
      <c r="E776" s="227" t="str">
        <f>IF(PLANILHA!G776=0,"",PLANILHA!G776)</f>
        <v/>
      </c>
      <c r="F776" s="202"/>
      <c r="G776" s="174" t="str">
        <f t="shared" si="23"/>
        <v>T</v>
      </c>
    </row>
    <row r="777" spans="1:7" hidden="1" x14ac:dyDescent="0.2">
      <c r="A777" s="172" t="str">
        <f t="shared" si="22"/>
        <v/>
      </c>
      <c r="B777" s="225" t="str">
        <f>IF(PLANILHA!B777=0,"",PLANILHA!B777)</f>
        <v/>
      </c>
      <c r="C777" s="225" t="str">
        <f>IF(PLANILHA!E777=0,"",PLANILHA!E777)</f>
        <v/>
      </c>
      <c r="D777" s="226" t="str">
        <f>IF(PLANILHA!F777=0,"",PLANILHA!F777)</f>
        <v/>
      </c>
      <c r="E777" s="227" t="str">
        <f>IF(PLANILHA!G777=0,"",PLANILHA!G777)</f>
        <v/>
      </c>
      <c r="F777" s="202"/>
      <c r="G777" s="174" t="str">
        <f t="shared" si="23"/>
        <v>T</v>
      </c>
    </row>
    <row r="778" spans="1:7" hidden="1" x14ac:dyDescent="0.2">
      <c r="A778" s="172" t="str">
        <f t="shared" si="22"/>
        <v/>
      </c>
      <c r="B778" s="225" t="str">
        <f>IF(PLANILHA!B778=0,"",PLANILHA!B778)</f>
        <v/>
      </c>
      <c r="C778" s="225" t="str">
        <f>IF(PLANILHA!E778=0,"",PLANILHA!E778)</f>
        <v/>
      </c>
      <c r="D778" s="226" t="str">
        <f>IF(PLANILHA!F778=0,"",PLANILHA!F778)</f>
        <v/>
      </c>
      <c r="E778" s="227" t="str">
        <f>IF(PLANILHA!G778=0,"",PLANILHA!G778)</f>
        <v/>
      </c>
      <c r="F778" s="202"/>
      <c r="G778" s="174" t="str">
        <f t="shared" si="23"/>
        <v>T</v>
      </c>
    </row>
    <row r="779" spans="1:7" hidden="1" x14ac:dyDescent="0.2">
      <c r="A779" s="172" t="str">
        <f t="shared" si="22"/>
        <v/>
      </c>
      <c r="B779" s="225" t="str">
        <f>IF(PLANILHA!B779=0,"",PLANILHA!B779)</f>
        <v/>
      </c>
      <c r="C779" s="225" t="str">
        <f>IF(PLANILHA!E779=0,"",PLANILHA!E779)</f>
        <v/>
      </c>
      <c r="D779" s="226" t="str">
        <f>IF(PLANILHA!F779=0,"",PLANILHA!F779)</f>
        <v/>
      </c>
      <c r="E779" s="227" t="str">
        <f>IF(PLANILHA!G779=0,"",PLANILHA!G779)</f>
        <v/>
      </c>
      <c r="F779" s="202"/>
      <c r="G779" s="174" t="str">
        <f t="shared" si="23"/>
        <v>T</v>
      </c>
    </row>
    <row r="780" spans="1:7" hidden="1" x14ac:dyDescent="0.2">
      <c r="A780" s="172" t="str">
        <f t="shared" si="22"/>
        <v/>
      </c>
      <c r="B780" s="225" t="str">
        <f>IF(PLANILHA!B780=0,"",PLANILHA!B780)</f>
        <v/>
      </c>
      <c r="C780" s="225" t="str">
        <f>IF(PLANILHA!E780=0,"",PLANILHA!E780)</f>
        <v/>
      </c>
      <c r="D780" s="226" t="str">
        <f>IF(PLANILHA!F780=0,"",PLANILHA!F780)</f>
        <v/>
      </c>
      <c r="E780" s="227" t="str">
        <f>IF(PLANILHA!G780=0,"",PLANILHA!G780)</f>
        <v/>
      </c>
      <c r="F780" s="202"/>
      <c r="G780" s="174" t="str">
        <f t="shared" si="23"/>
        <v>T</v>
      </c>
    </row>
    <row r="781" spans="1:7" hidden="1" x14ac:dyDescent="0.2">
      <c r="A781" s="172" t="str">
        <f t="shared" si="22"/>
        <v/>
      </c>
      <c r="B781" s="225" t="str">
        <f>IF(PLANILHA!B781=0,"",PLANILHA!B781)</f>
        <v/>
      </c>
      <c r="C781" s="225" t="str">
        <f>IF(PLANILHA!E781=0,"",PLANILHA!E781)</f>
        <v/>
      </c>
      <c r="D781" s="226" t="str">
        <f>IF(PLANILHA!F781=0,"",PLANILHA!F781)</f>
        <v/>
      </c>
      <c r="E781" s="227" t="str">
        <f>IF(PLANILHA!G781=0,"",PLANILHA!G781)</f>
        <v/>
      </c>
      <c r="F781" s="202"/>
      <c r="G781" s="174" t="str">
        <f t="shared" si="23"/>
        <v>T</v>
      </c>
    </row>
    <row r="782" spans="1:7" hidden="1" x14ac:dyDescent="0.2">
      <c r="A782" s="172" t="str">
        <f t="shared" ref="A782:A845" si="24">IF(B782&lt;&gt;"","F","")</f>
        <v/>
      </c>
      <c r="B782" s="225" t="str">
        <f>IF(PLANILHA!B782=0,"",PLANILHA!B782)</f>
        <v/>
      </c>
      <c r="C782" s="225" t="str">
        <f>IF(PLANILHA!E782=0,"",PLANILHA!E782)</f>
        <v/>
      </c>
      <c r="D782" s="226" t="str">
        <f>IF(PLANILHA!F782=0,"",PLANILHA!F782)</f>
        <v/>
      </c>
      <c r="E782" s="227" t="str">
        <f>IF(PLANILHA!G782=0,"",PLANILHA!G782)</f>
        <v/>
      </c>
      <c r="F782" s="202"/>
      <c r="G782" s="174" t="str">
        <f t="shared" ref="G782:G845" si="25">IF(E782="","T","I")</f>
        <v>T</v>
      </c>
    </row>
    <row r="783" spans="1:7" hidden="1" x14ac:dyDescent="0.2">
      <c r="A783" s="172" t="str">
        <f t="shared" si="24"/>
        <v/>
      </c>
      <c r="B783" s="225" t="str">
        <f>IF(PLANILHA!B783=0,"",PLANILHA!B783)</f>
        <v/>
      </c>
      <c r="C783" s="225" t="str">
        <f>IF(PLANILHA!E783=0,"",PLANILHA!E783)</f>
        <v/>
      </c>
      <c r="D783" s="226" t="str">
        <f>IF(PLANILHA!F783=0,"",PLANILHA!F783)</f>
        <v/>
      </c>
      <c r="E783" s="227" t="str">
        <f>IF(PLANILHA!G783=0,"",PLANILHA!G783)</f>
        <v/>
      </c>
      <c r="F783" s="202"/>
      <c r="G783" s="174" t="str">
        <f t="shared" si="25"/>
        <v>T</v>
      </c>
    </row>
    <row r="784" spans="1:7" hidden="1" x14ac:dyDescent="0.2">
      <c r="A784" s="172" t="str">
        <f t="shared" si="24"/>
        <v/>
      </c>
      <c r="B784" s="225" t="str">
        <f>IF(PLANILHA!B784=0,"",PLANILHA!B784)</f>
        <v/>
      </c>
      <c r="C784" s="225" t="str">
        <f>IF(PLANILHA!E784=0,"",PLANILHA!E784)</f>
        <v/>
      </c>
      <c r="D784" s="226" t="str">
        <f>IF(PLANILHA!F784=0,"",PLANILHA!F784)</f>
        <v/>
      </c>
      <c r="E784" s="227" t="str">
        <f>IF(PLANILHA!G784=0,"",PLANILHA!G784)</f>
        <v/>
      </c>
      <c r="F784" s="202"/>
      <c r="G784" s="174" t="str">
        <f t="shared" si="25"/>
        <v>T</v>
      </c>
    </row>
    <row r="785" spans="1:7" hidden="1" x14ac:dyDescent="0.2">
      <c r="A785" s="172" t="str">
        <f t="shared" si="24"/>
        <v/>
      </c>
      <c r="B785" s="225" t="str">
        <f>IF(PLANILHA!B785=0,"",PLANILHA!B785)</f>
        <v/>
      </c>
      <c r="C785" s="225" t="str">
        <f>IF(PLANILHA!E785=0,"",PLANILHA!E785)</f>
        <v/>
      </c>
      <c r="D785" s="226" t="str">
        <f>IF(PLANILHA!F785=0,"",PLANILHA!F785)</f>
        <v/>
      </c>
      <c r="E785" s="227" t="str">
        <f>IF(PLANILHA!G785=0,"",PLANILHA!G785)</f>
        <v/>
      </c>
      <c r="F785" s="202"/>
      <c r="G785" s="174" t="str">
        <f t="shared" si="25"/>
        <v>T</v>
      </c>
    </row>
    <row r="786" spans="1:7" hidden="1" x14ac:dyDescent="0.2">
      <c r="A786" s="172" t="str">
        <f t="shared" si="24"/>
        <v/>
      </c>
      <c r="B786" s="225" t="str">
        <f>IF(PLANILHA!B786=0,"",PLANILHA!B786)</f>
        <v/>
      </c>
      <c r="C786" s="225" t="str">
        <f>IF(PLANILHA!E786=0,"",PLANILHA!E786)</f>
        <v/>
      </c>
      <c r="D786" s="226" t="str">
        <f>IF(PLANILHA!F786=0,"",PLANILHA!F786)</f>
        <v/>
      </c>
      <c r="E786" s="227" t="str">
        <f>IF(PLANILHA!G786=0,"",PLANILHA!G786)</f>
        <v/>
      </c>
      <c r="F786" s="202"/>
      <c r="G786" s="174" t="str">
        <f t="shared" si="25"/>
        <v>T</v>
      </c>
    </row>
    <row r="787" spans="1:7" hidden="1" x14ac:dyDescent="0.2">
      <c r="A787" s="172" t="str">
        <f t="shared" si="24"/>
        <v/>
      </c>
      <c r="B787" s="225" t="str">
        <f>IF(PLANILHA!B787=0,"",PLANILHA!B787)</f>
        <v/>
      </c>
      <c r="C787" s="225" t="str">
        <f>IF(PLANILHA!E787=0,"",PLANILHA!E787)</f>
        <v/>
      </c>
      <c r="D787" s="226" t="str">
        <f>IF(PLANILHA!F787=0,"",PLANILHA!F787)</f>
        <v/>
      </c>
      <c r="E787" s="227" t="str">
        <f>IF(PLANILHA!G787=0,"",PLANILHA!G787)</f>
        <v/>
      </c>
      <c r="F787" s="202"/>
      <c r="G787" s="174" t="str">
        <f t="shared" si="25"/>
        <v>T</v>
      </c>
    </row>
    <row r="788" spans="1:7" hidden="1" x14ac:dyDescent="0.2">
      <c r="A788" s="172" t="str">
        <f t="shared" si="24"/>
        <v/>
      </c>
      <c r="B788" s="225" t="str">
        <f>IF(PLANILHA!B788=0,"",PLANILHA!B788)</f>
        <v/>
      </c>
      <c r="C788" s="225" t="str">
        <f>IF(PLANILHA!E788=0,"",PLANILHA!E788)</f>
        <v/>
      </c>
      <c r="D788" s="226" t="str">
        <f>IF(PLANILHA!F788=0,"",PLANILHA!F788)</f>
        <v/>
      </c>
      <c r="E788" s="227" t="str">
        <f>IF(PLANILHA!G788=0,"",PLANILHA!G788)</f>
        <v/>
      </c>
      <c r="F788" s="202"/>
      <c r="G788" s="174" t="str">
        <f t="shared" si="25"/>
        <v>T</v>
      </c>
    </row>
    <row r="789" spans="1:7" hidden="1" x14ac:dyDescent="0.2">
      <c r="A789" s="172" t="str">
        <f t="shared" si="24"/>
        <v/>
      </c>
      <c r="B789" s="225" t="str">
        <f>IF(PLANILHA!B789=0,"",PLANILHA!B789)</f>
        <v/>
      </c>
      <c r="C789" s="225" t="str">
        <f>IF(PLANILHA!E789=0,"",PLANILHA!E789)</f>
        <v/>
      </c>
      <c r="D789" s="226" t="str">
        <f>IF(PLANILHA!F789=0,"",PLANILHA!F789)</f>
        <v/>
      </c>
      <c r="E789" s="227" t="str">
        <f>IF(PLANILHA!G789=0,"",PLANILHA!G789)</f>
        <v/>
      </c>
      <c r="F789" s="202"/>
      <c r="G789" s="174" t="str">
        <f t="shared" si="25"/>
        <v>T</v>
      </c>
    </row>
    <row r="790" spans="1:7" hidden="1" x14ac:dyDescent="0.2">
      <c r="A790" s="172" t="str">
        <f t="shared" si="24"/>
        <v/>
      </c>
      <c r="B790" s="225" t="str">
        <f>IF(PLANILHA!B790=0,"",PLANILHA!B790)</f>
        <v/>
      </c>
      <c r="C790" s="225" t="str">
        <f>IF(PLANILHA!E790=0,"",PLANILHA!E790)</f>
        <v/>
      </c>
      <c r="D790" s="226" t="str">
        <f>IF(PLANILHA!F790=0,"",PLANILHA!F790)</f>
        <v/>
      </c>
      <c r="E790" s="227" t="str">
        <f>IF(PLANILHA!G790=0,"",PLANILHA!G790)</f>
        <v/>
      </c>
      <c r="F790" s="202"/>
      <c r="G790" s="174" t="str">
        <f t="shared" si="25"/>
        <v>T</v>
      </c>
    </row>
    <row r="791" spans="1:7" hidden="1" x14ac:dyDescent="0.2">
      <c r="A791" s="172" t="str">
        <f t="shared" si="24"/>
        <v/>
      </c>
      <c r="B791" s="225" t="str">
        <f>IF(PLANILHA!B791=0,"",PLANILHA!B791)</f>
        <v/>
      </c>
      <c r="C791" s="225" t="str">
        <f>IF(PLANILHA!E791=0,"",PLANILHA!E791)</f>
        <v/>
      </c>
      <c r="D791" s="226" t="str">
        <f>IF(PLANILHA!F791=0,"",PLANILHA!F791)</f>
        <v/>
      </c>
      <c r="E791" s="227" t="str">
        <f>IF(PLANILHA!G791=0,"",PLANILHA!G791)</f>
        <v/>
      </c>
      <c r="F791" s="202"/>
      <c r="G791" s="174" t="str">
        <f t="shared" si="25"/>
        <v>T</v>
      </c>
    </row>
    <row r="792" spans="1:7" hidden="1" x14ac:dyDescent="0.2">
      <c r="A792" s="172" t="str">
        <f t="shared" si="24"/>
        <v/>
      </c>
      <c r="B792" s="225" t="str">
        <f>IF(PLANILHA!B792=0,"",PLANILHA!B792)</f>
        <v/>
      </c>
      <c r="C792" s="225" t="str">
        <f>IF(PLANILHA!E792=0,"",PLANILHA!E792)</f>
        <v/>
      </c>
      <c r="D792" s="226" t="str">
        <f>IF(PLANILHA!F792=0,"",PLANILHA!F792)</f>
        <v/>
      </c>
      <c r="E792" s="227" t="str">
        <f>IF(PLANILHA!G792=0,"",PLANILHA!G792)</f>
        <v/>
      </c>
      <c r="F792" s="202"/>
      <c r="G792" s="174" t="str">
        <f t="shared" si="25"/>
        <v>T</v>
      </c>
    </row>
    <row r="793" spans="1:7" hidden="1" x14ac:dyDescent="0.2">
      <c r="A793" s="172" t="str">
        <f t="shared" si="24"/>
        <v/>
      </c>
      <c r="B793" s="225" t="str">
        <f>IF(PLANILHA!B793=0,"",PLANILHA!B793)</f>
        <v/>
      </c>
      <c r="C793" s="225" t="str">
        <f>IF(PLANILHA!E793=0,"",PLANILHA!E793)</f>
        <v/>
      </c>
      <c r="D793" s="226" t="str">
        <f>IF(PLANILHA!F793=0,"",PLANILHA!F793)</f>
        <v/>
      </c>
      <c r="E793" s="227" t="str">
        <f>IF(PLANILHA!G793=0,"",PLANILHA!G793)</f>
        <v/>
      </c>
      <c r="F793" s="202"/>
      <c r="G793" s="174" t="str">
        <f t="shared" si="25"/>
        <v>T</v>
      </c>
    </row>
    <row r="794" spans="1:7" hidden="1" x14ac:dyDescent="0.2">
      <c r="A794" s="172" t="str">
        <f t="shared" si="24"/>
        <v/>
      </c>
      <c r="B794" s="225" t="str">
        <f>IF(PLANILHA!B794=0,"",PLANILHA!B794)</f>
        <v/>
      </c>
      <c r="C794" s="225" t="str">
        <f>IF(PLANILHA!E794=0,"",PLANILHA!E794)</f>
        <v/>
      </c>
      <c r="D794" s="226" t="str">
        <f>IF(PLANILHA!F794=0,"",PLANILHA!F794)</f>
        <v/>
      </c>
      <c r="E794" s="227" t="str">
        <f>IF(PLANILHA!G794=0,"",PLANILHA!G794)</f>
        <v/>
      </c>
      <c r="F794" s="202"/>
      <c r="G794" s="174" t="str">
        <f t="shared" si="25"/>
        <v>T</v>
      </c>
    </row>
    <row r="795" spans="1:7" hidden="1" x14ac:dyDescent="0.2">
      <c r="A795" s="172" t="str">
        <f t="shared" si="24"/>
        <v/>
      </c>
      <c r="B795" s="225" t="str">
        <f>IF(PLANILHA!B795=0,"",PLANILHA!B795)</f>
        <v/>
      </c>
      <c r="C795" s="225" t="str">
        <f>IF(PLANILHA!E795=0,"",PLANILHA!E795)</f>
        <v/>
      </c>
      <c r="D795" s="226" t="str">
        <f>IF(PLANILHA!F795=0,"",PLANILHA!F795)</f>
        <v/>
      </c>
      <c r="E795" s="227" t="str">
        <f>IF(PLANILHA!G795=0,"",PLANILHA!G795)</f>
        <v/>
      </c>
      <c r="F795" s="202"/>
      <c r="G795" s="174" t="str">
        <f t="shared" si="25"/>
        <v>T</v>
      </c>
    </row>
    <row r="796" spans="1:7" hidden="1" x14ac:dyDescent="0.2">
      <c r="A796" s="172" t="str">
        <f t="shared" si="24"/>
        <v/>
      </c>
      <c r="B796" s="225" t="str">
        <f>IF(PLANILHA!B796=0,"",PLANILHA!B796)</f>
        <v/>
      </c>
      <c r="C796" s="225" t="str">
        <f>IF(PLANILHA!E796=0,"",PLANILHA!E796)</f>
        <v/>
      </c>
      <c r="D796" s="226" t="str">
        <f>IF(PLANILHA!F796=0,"",PLANILHA!F796)</f>
        <v/>
      </c>
      <c r="E796" s="227" t="str">
        <f>IF(PLANILHA!G796=0,"",PLANILHA!G796)</f>
        <v/>
      </c>
      <c r="F796" s="202"/>
      <c r="G796" s="174" t="str">
        <f t="shared" si="25"/>
        <v>T</v>
      </c>
    </row>
    <row r="797" spans="1:7" hidden="1" x14ac:dyDescent="0.2">
      <c r="A797" s="172" t="str">
        <f t="shared" si="24"/>
        <v/>
      </c>
      <c r="B797" s="225" t="str">
        <f>IF(PLANILHA!B797=0,"",PLANILHA!B797)</f>
        <v/>
      </c>
      <c r="C797" s="225" t="str">
        <f>IF(PLANILHA!E797=0,"",PLANILHA!E797)</f>
        <v/>
      </c>
      <c r="D797" s="226" t="str">
        <f>IF(PLANILHA!F797=0,"",PLANILHA!F797)</f>
        <v/>
      </c>
      <c r="E797" s="227" t="str">
        <f>IF(PLANILHA!G797=0,"",PLANILHA!G797)</f>
        <v/>
      </c>
      <c r="F797" s="202"/>
      <c r="G797" s="174" t="str">
        <f t="shared" si="25"/>
        <v>T</v>
      </c>
    </row>
    <row r="798" spans="1:7" hidden="1" x14ac:dyDescent="0.2">
      <c r="A798" s="172" t="str">
        <f t="shared" si="24"/>
        <v/>
      </c>
      <c r="B798" s="225" t="str">
        <f>IF(PLANILHA!B798=0,"",PLANILHA!B798)</f>
        <v/>
      </c>
      <c r="C798" s="225" t="str">
        <f>IF(PLANILHA!E798=0,"",PLANILHA!E798)</f>
        <v/>
      </c>
      <c r="D798" s="226" t="str">
        <f>IF(PLANILHA!F798=0,"",PLANILHA!F798)</f>
        <v/>
      </c>
      <c r="E798" s="227" t="str">
        <f>IF(PLANILHA!G798=0,"",PLANILHA!G798)</f>
        <v/>
      </c>
      <c r="F798" s="202"/>
      <c r="G798" s="174" t="str">
        <f t="shared" si="25"/>
        <v>T</v>
      </c>
    </row>
    <row r="799" spans="1:7" hidden="1" x14ac:dyDescent="0.2">
      <c r="A799" s="172" t="str">
        <f t="shared" si="24"/>
        <v/>
      </c>
      <c r="B799" s="225" t="str">
        <f>IF(PLANILHA!B799=0,"",PLANILHA!B799)</f>
        <v/>
      </c>
      <c r="C799" s="225" t="str">
        <f>IF(PLANILHA!E799=0,"",PLANILHA!E799)</f>
        <v/>
      </c>
      <c r="D799" s="226" t="str">
        <f>IF(PLANILHA!F799=0,"",PLANILHA!F799)</f>
        <v/>
      </c>
      <c r="E799" s="227" t="str">
        <f>IF(PLANILHA!G799=0,"",PLANILHA!G799)</f>
        <v/>
      </c>
      <c r="F799" s="202"/>
      <c r="G799" s="174" t="str">
        <f t="shared" si="25"/>
        <v>T</v>
      </c>
    </row>
    <row r="800" spans="1:7" hidden="1" x14ac:dyDescent="0.2">
      <c r="A800" s="172" t="str">
        <f t="shared" si="24"/>
        <v/>
      </c>
      <c r="B800" s="225" t="str">
        <f>IF(PLANILHA!B800=0,"",PLANILHA!B800)</f>
        <v/>
      </c>
      <c r="C800" s="225" t="str">
        <f>IF(PLANILHA!E800=0,"",PLANILHA!E800)</f>
        <v/>
      </c>
      <c r="D800" s="226" t="str">
        <f>IF(PLANILHA!F800=0,"",PLANILHA!F800)</f>
        <v/>
      </c>
      <c r="E800" s="227" t="str">
        <f>IF(PLANILHA!G800=0,"",PLANILHA!G800)</f>
        <v/>
      </c>
      <c r="F800" s="202"/>
      <c r="G800" s="174" t="str">
        <f t="shared" si="25"/>
        <v>T</v>
      </c>
    </row>
    <row r="801" spans="1:7" hidden="1" x14ac:dyDescent="0.2">
      <c r="A801" s="172" t="str">
        <f t="shared" si="24"/>
        <v/>
      </c>
      <c r="B801" s="225" t="str">
        <f>IF(PLANILHA!B801=0,"",PLANILHA!B801)</f>
        <v/>
      </c>
      <c r="C801" s="225" t="str">
        <f>IF(PLANILHA!E801=0,"",PLANILHA!E801)</f>
        <v/>
      </c>
      <c r="D801" s="226" t="str">
        <f>IF(PLANILHA!F801=0,"",PLANILHA!F801)</f>
        <v/>
      </c>
      <c r="E801" s="227" t="str">
        <f>IF(PLANILHA!G801=0,"",PLANILHA!G801)</f>
        <v/>
      </c>
      <c r="F801" s="202"/>
      <c r="G801" s="174" t="str">
        <f t="shared" si="25"/>
        <v>T</v>
      </c>
    </row>
    <row r="802" spans="1:7" hidden="1" x14ac:dyDescent="0.2">
      <c r="A802" s="172" t="str">
        <f t="shared" si="24"/>
        <v/>
      </c>
      <c r="B802" s="225" t="str">
        <f>IF(PLANILHA!B802=0,"",PLANILHA!B802)</f>
        <v/>
      </c>
      <c r="C802" s="225" t="str">
        <f>IF(PLANILHA!E802=0,"",PLANILHA!E802)</f>
        <v/>
      </c>
      <c r="D802" s="226" t="str">
        <f>IF(PLANILHA!F802=0,"",PLANILHA!F802)</f>
        <v/>
      </c>
      <c r="E802" s="227" t="str">
        <f>IF(PLANILHA!G802=0,"",PLANILHA!G802)</f>
        <v/>
      </c>
      <c r="F802" s="202"/>
      <c r="G802" s="174" t="str">
        <f t="shared" si="25"/>
        <v>T</v>
      </c>
    </row>
    <row r="803" spans="1:7" hidden="1" x14ac:dyDescent="0.2">
      <c r="A803" s="172" t="str">
        <f t="shared" si="24"/>
        <v/>
      </c>
      <c r="B803" s="225" t="str">
        <f>IF(PLANILHA!B803=0,"",PLANILHA!B803)</f>
        <v/>
      </c>
      <c r="C803" s="225" t="str">
        <f>IF(PLANILHA!E803=0,"",PLANILHA!E803)</f>
        <v/>
      </c>
      <c r="D803" s="226" t="str">
        <f>IF(PLANILHA!F803=0,"",PLANILHA!F803)</f>
        <v/>
      </c>
      <c r="E803" s="227" t="str">
        <f>IF(PLANILHA!G803=0,"",PLANILHA!G803)</f>
        <v/>
      </c>
      <c r="F803" s="202"/>
      <c r="G803" s="174" t="str">
        <f t="shared" si="25"/>
        <v>T</v>
      </c>
    </row>
    <row r="804" spans="1:7" hidden="1" x14ac:dyDescent="0.2">
      <c r="A804" s="172" t="str">
        <f t="shared" si="24"/>
        <v/>
      </c>
      <c r="B804" s="225" t="str">
        <f>IF(PLANILHA!B804=0,"",PLANILHA!B804)</f>
        <v/>
      </c>
      <c r="C804" s="225" t="str">
        <f>IF(PLANILHA!E804=0,"",PLANILHA!E804)</f>
        <v/>
      </c>
      <c r="D804" s="226" t="str">
        <f>IF(PLANILHA!F804=0,"",PLANILHA!F804)</f>
        <v/>
      </c>
      <c r="E804" s="227" t="str">
        <f>IF(PLANILHA!G804=0,"",PLANILHA!G804)</f>
        <v/>
      </c>
      <c r="F804" s="202"/>
      <c r="G804" s="174" t="str">
        <f t="shared" si="25"/>
        <v>T</v>
      </c>
    </row>
    <row r="805" spans="1:7" hidden="1" x14ac:dyDescent="0.2">
      <c r="A805" s="172" t="str">
        <f t="shared" si="24"/>
        <v/>
      </c>
      <c r="B805" s="225" t="str">
        <f>IF(PLANILHA!B805=0,"",PLANILHA!B805)</f>
        <v/>
      </c>
      <c r="C805" s="225" t="str">
        <f>IF(PLANILHA!E805=0,"",PLANILHA!E805)</f>
        <v/>
      </c>
      <c r="D805" s="226" t="str">
        <f>IF(PLANILHA!F805=0,"",PLANILHA!F805)</f>
        <v/>
      </c>
      <c r="E805" s="227" t="str">
        <f>IF(PLANILHA!G805=0,"",PLANILHA!G805)</f>
        <v/>
      </c>
      <c r="F805" s="202"/>
      <c r="G805" s="174" t="str">
        <f t="shared" si="25"/>
        <v>T</v>
      </c>
    </row>
    <row r="806" spans="1:7" hidden="1" x14ac:dyDescent="0.2">
      <c r="A806" s="172" t="str">
        <f t="shared" si="24"/>
        <v/>
      </c>
      <c r="B806" s="225" t="str">
        <f>IF(PLANILHA!B806=0,"",PLANILHA!B806)</f>
        <v/>
      </c>
      <c r="C806" s="225" t="str">
        <f>IF(PLANILHA!E806=0,"",PLANILHA!E806)</f>
        <v/>
      </c>
      <c r="D806" s="226" t="str">
        <f>IF(PLANILHA!F806=0,"",PLANILHA!F806)</f>
        <v/>
      </c>
      <c r="E806" s="227" t="str">
        <f>IF(PLANILHA!G806=0,"",PLANILHA!G806)</f>
        <v/>
      </c>
      <c r="F806" s="202"/>
      <c r="G806" s="174" t="str">
        <f t="shared" si="25"/>
        <v>T</v>
      </c>
    </row>
    <row r="807" spans="1:7" hidden="1" x14ac:dyDescent="0.2">
      <c r="A807" s="172" t="str">
        <f t="shared" si="24"/>
        <v/>
      </c>
      <c r="B807" s="225" t="str">
        <f>IF(PLANILHA!B807=0,"",PLANILHA!B807)</f>
        <v/>
      </c>
      <c r="C807" s="225" t="str">
        <f>IF(PLANILHA!E807=0,"",PLANILHA!E807)</f>
        <v/>
      </c>
      <c r="D807" s="226" t="str">
        <f>IF(PLANILHA!F807=0,"",PLANILHA!F807)</f>
        <v/>
      </c>
      <c r="E807" s="227" t="str">
        <f>IF(PLANILHA!G807=0,"",PLANILHA!G807)</f>
        <v/>
      </c>
      <c r="F807" s="202"/>
      <c r="G807" s="174" t="str">
        <f t="shared" si="25"/>
        <v>T</v>
      </c>
    </row>
    <row r="808" spans="1:7" hidden="1" x14ac:dyDescent="0.2">
      <c r="A808" s="172" t="str">
        <f t="shared" si="24"/>
        <v/>
      </c>
      <c r="B808" s="225" t="str">
        <f>IF(PLANILHA!B808=0,"",PLANILHA!B808)</f>
        <v/>
      </c>
      <c r="C808" s="225" t="str">
        <f>IF(PLANILHA!E808=0,"",PLANILHA!E808)</f>
        <v/>
      </c>
      <c r="D808" s="226" t="str">
        <f>IF(PLANILHA!F808=0,"",PLANILHA!F808)</f>
        <v/>
      </c>
      <c r="E808" s="227" t="str">
        <f>IF(PLANILHA!G808=0,"",PLANILHA!G808)</f>
        <v/>
      </c>
      <c r="F808" s="202"/>
      <c r="G808" s="174" t="str">
        <f t="shared" si="25"/>
        <v>T</v>
      </c>
    </row>
    <row r="809" spans="1:7" hidden="1" x14ac:dyDescent="0.2">
      <c r="A809" s="172" t="str">
        <f t="shared" si="24"/>
        <v/>
      </c>
      <c r="B809" s="225" t="str">
        <f>IF(PLANILHA!B809=0,"",PLANILHA!B809)</f>
        <v/>
      </c>
      <c r="C809" s="225" t="str">
        <f>IF(PLANILHA!E809=0,"",PLANILHA!E809)</f>
        <v/>
      </c>
      <c r="D809" s="226" t="str">
        <f>IF(PLANILHA!F809=0,"",PLANILHA!F809)</f>
        <v/>
      </c>
      <c r="E809" s="227" t="str">
        <f>IF(PLANILHA!G809=0,"",PLANILHA!G809)</f>
        <v/>
      </c>
      <c r="F809" s="202"/>
      <c r="G809" s="174" t="str">
        <f t="shared" si="25"/>
        <v>T</v>
      </c>
    </row>
    <row r="810" spans="1:7" hidden="1" x14ac:dyDescent="0.2">
      <c r="A810" s="172" t="str">
        <f t="shared" si="24"/>
        <v/>
      </c>
      <c r="B810" s="225" t="str">
        <f>IF(PLANILHA!B810=0,"",PLANILHA!B810)</f>
        <v/>
      </c>
      <c r="C810" s="225" t="str">
        <f>IF(PLANILHA!E810=0,"",PLANILHA!E810)</f>
        <v/>
      </c>
      <c r="D810" s="226" t="str">
        <f>IF(PLANILHA!F810=0,"",PLANILHA!F810)</f>
        <v/>
      </c>
      <c r="E810" s="227" t="str">
        <f>IF(PLANILHA!G810=0,"",PLANILHA!G810)</f>
        <v/>
      </c>
      <c r="F810" s="202"/>
      <c r="G810" s="174" t="str">
        <f t="shared" si="25"/>
        <v>T</v>
      </c>
    </row>
    <row r="811" spans="1:7" hidden="1" x14ac:dyDescent="0.2">
      <c r="A811" s="172" t="str">
        <f t="shared" si="24"/>
        <v/>
      </c>
      <c r="B811" s="225" t="str">
        <f>IF(PLANILHA!B811=0,"",PLANILHA!B811)</f>
        <v/>
      </c>
      <c r="C811" s="225" t="str">
        <f>IF(PLANILHA!E811=0,"",PLANILHA!E811)</f>
        <v/>
      </c>
      <c r="D811" s="226" t="str">
        <f>IF(PLANILHA!F811=0,"",PLANILHA!F811)</f>
        <v/>
      </c>
      <c r="E811" s="227" t="str">
        <f>IF(PLANILHA!G811=0,"",PLANILHA!G811)</f>
        <v/>
      </c>
      <c r="F811" s="202"/>
      <c r="G811" s="174" t="str">
        <f t="shared" si="25"/>
        <v>T</v>
      </c>
    </row>
    <row r="812" spans="1:7" hidden="1" x14ac:dyDescent="0.2">
      <c r="A812" s="172" t="str">
        <f t="shared" si="24"/>
        <v/>
      </c>
      <c r="B812" s="225" t="str">
        <f>IF(PLANILHA!B812=0,"",PLANILHA!B812)</f>
        <v/>
      </c>
      <c r="C812" s="225" t="str">
        <f>IF(PLANILHA!E812=0,"",PLANILHA!E812)</f>
        <v/>
      </c>
      <c r="D812" s="226" t="str">
        <f>IF(PLANILHA!F812=0,"",PLANILHA!F812)</f>
        <v/>
      </c>
      <c r="E812" s="227" t="str">
        <f>IF(PLANILHA!G812=0,"",PLANILHA!G812)</f>
        <v/>
      </c>
      <c r="F812" s="202"/>
      <c r="G812" s="174" t="str">
        <f t="shared" si="25"/>
        <v>T</v>
      </c>
    </row>
    <row r="813" spans="1:7" hidden="1" x14ac:dyDescent="0.2">
      <c r="A813" s="172" t="str">
        <f t="shared" si="24"/>
        <v/>
      </c>
      <c r="B813" s="225" t="str">
        <f>IF(PLANILHA!B813=0,"",PLANILHA!B813)</f>
        <v/>
      </c>
      <c r="C813" s="225" t="str">
        <f>IF(PLANILHA!E813=0,"",PLANILHA!E813)</f>
        <v/>
      </c>
      <c r="D813" s="226" t="str">
        <f>IF(PLANILHA!F813=0,"",PLANILHA!F813)</f>
        <v/>
      </c>
      <c r="E813" s="227" t="str">
        <f>IF(PLANILHA!G813=0,"",PLANILHA!G813)</f>
        <v/>
      </c>
      <c r="F813" s="202"/>
      <c r="G813" s="174" t="str">
        <f t="shared" si="25"/>
        <v>T</v>
      </c>
    </row>
    <row r="814" spans="1:7" hidden="1" x14ac:dyDescent="0.2">
      <c r="A814" s="172" t="str">
        <f t="shared" si="24"/>
        <v/>
      </c>
      <c r="B814" s="225" t="str">
        <f>IF(PLANILHA!B814=0,"",PLANILHA!B814)</f>
        <v/>
      </c>
      <c r="C814" s="225" t="str">
        <f>IF(PLANILHA!E814=0,"",PLANILHA!E814)</f>
        <v/>
      </c>
      <c r="D814" s="226" t="str">
        <f>IF(PLANILHA!F814=0,"",PLANILHA!F814)</f>
        <v/>
      </c>
      <c r="E814" s="227" t="str">
        <f>IF(PLANILHA!G814=0,"",PLANILHA!G814)</f>
        <v/>
      </c>
      <c r="F814" s="202"/>
      <c r="G814" s="174" t="str">
        <f t="shared" si="25"/>
        <v>T</v>
      </c>
    </row>
    <row r="815" spans="1:7" hidden="1" x14ac:dyDescent="0.2">
      <c r="A815" s="172" t="str">
        <f t="shared" si="24"/>
        <v/>
      </c>
      <c r="B815" s="225" t="str">
        <f>IF(PLANILHA!B815=0,"",PLANILHA!B815)</f>
        <v/>
      </c>
      <c r="C815" s="225" t="str">
        <f>IF(PLANILHA!E815=0,"",PLANILHA!E815)</f>
        <v/>
      </c>
      <c r="D815" s="226" t="str">
        <f>IF(PLANILHA!F815=0,"",PLANILHA!F815)</f>
        <v/>
      </c>
      <c r="E815" s="227" t="str">
        <f>IF(PLANILHA!G815=0,"",PLANILHA!G815)</f>
        <v/>
      </c>
      <c r="F815" s="202"/>
      <c r="G815" s="174" t="str">
        <f t="shared" si="25"/>
        <v>T</v>
      </c>
    </row>
    <row r="816" spans="1:7" hidden="1" x14ac:dyDescent="0.2">
      <c r="A816" s="172" t="str">
        <f t="shared" si="24"/>
        <v/>
      </c>
      <c r="B816" s="225" t="str">
        <f>IF(PLANILHA!B816=0,"",PLANILHA!B816)</f>
        <v/>
      </c>
      <c r="C816" s="225" t="str">
        <f>IF(PLANILHA!E816=0,"",PLANILHA!E816)</f>
        <v/>
      </c>
      <c r="D816" s="226" t="str">
        <f>IF(PLANILHA!F816=0,"",PLANILHA!F816)</f>
        <v/>
      </c>
      <c r="E816" s="227" t="str">
        <f>IF(PLANILHA!G816=0,"",PLANILHA!G816)</f>
        <v/>
      </c>
      <c r="F816" s="202"/>
      <c r="G816" s="174" t="str">
        <f t="shared" si="25"/>
        <v>T</v>
      </c>
    </row>
    <row r="817" spans="1:7" hidden="1" x14ac:dyDescent="0.2">
      <c r="A817" s="172" t="str">
        <f t="shared" si="24"/>
        <v/>
      </c>
      <c r="B817" s="225" t="str">
        <f>IF(PLANILHA!B817=0,"",PLANILHA!B817)</f>
        <v/>
      </c>
      <c r="C817" s="225" t="str">
        <f>IF(PLANILHA!E817=0,"",PLANILHA!E817)</f>
        <v/>
      </c>
      <c r="D817" s="226" t="str">
        <f>IF(PLANILHA!F817=0,"",PLANILHA!F817)</f>
        <v/>
      </c>
      <c r="E817" s="227" t="str">
        <f>IF(PLANILHA!G817=0,"",PLANILHA!G817)</f>
        <v/>
      </c>
      <c r="F817" s="202"/>
      <c r="G817" s="174" t="str">
        <f t="shared" si="25"/>
        <v>T</v>
      </c>
    </row>
    <row r="818" spans="1:7" hidden="1" x14ac:dyDescent="0.2">
      <c r="A818" s="172" t="str">
        <f t="shared" si="24"/>
        <v/>
      </c>
      <c r="B818" s="225" t="str">
        <f>IF(PLANILHA!B818=0,"",PLANILHA!B818)</f>
        <v/>
      </c>
      <c r="C818" s="225" t="str">
        <f>IF(PLANILHA!E818=0,"",PLANILHA!E818)</f>
        <v/>
      </c>
      <c r="D818" s="226" t="str">
        <f>IF(PLANILHA!F818=0,"",PLANILHA!F818)</f>
        <v/>
      </c>
      <c r="E818" s="227" t="str">
        <f>IF(PLANILHA!G818=0,"",PLANILHA!G818)</f>
        <v/>
      </c>
      <c r="F818" s="202"/>
      <c r="G818" s="174" t="str">
        <f t="shared" si="25"/>
        <v>T</v>
      </c>
    </row>
    <row r="819" spans="1:7" hidden="1" x14ac:dyDescent="0.2">
      <c r="A819" s="172" t="str">
        <f t="shared" si="24"/>
        <v/>
      </c>
      <c r="B819" s="225" t="str">
        <f>IF(PLANILHA!B819=0,"",PLANILHA!B819)</f>
        <v/>
      </c>
      <c r="C819" s="225" t="str">
        <f>IF(PLANILHA!E819=0,"",PLANILHA!E819)</f>
        <v/>
      </c>
      <c r="D819" s="226" t="str">
        <f>IF(PLANILHA!F819=0,"",PLANILHA!F819)</f>
        <v/>
      </c>
      <c r="E819" s="227" t="str">
        <f>IF(PLANILHA!G819=0,"",PLANILHA!G819)</f>
        <v/>
      </c>
      <c r="F819" s="202"/>
      <c r="G819" s="174" t="str">
        <f t="shared" si="25"/>
        <v>T</v>
      </c>
    </row>
    <row r="820" spans="1:7" hidden="1" x14ac:dyDescent="0.2">
      <c r="A820" s="172" t="str">
        <f t="shared" si="24"/>
        <v/>
      </c>
      <c r="B820" s="225" t="str">
        <f>IF(PLANILHA!B820=0,"",PLANILHA!B820)</f>
        <v/>
      </c>
      <c r="C820" s="225" t="str">
        <f>IF(PLANILHA!E820=0,"",PLANILHA!E820)</f>
        <v/>
      </c>
      <c r="D820" s="226" t="str">
        <f>IF(PLANILHA!F820=0,"",PLANILHA!F820)</f>
        <v/>
      </c>
      <c r="E820" s="227" t="str">
        <f>IF(PLANILHA!G820=0,"",PLANILHA!G820)</f>
        <v/>
      </c>
      <c r="F820" s="202"/>
      <c r="G820" s="174" t="str">
        <f t="shared" si="25"/>
        <v>T</v>
      </c>
    </row>
    <row r="821" spans="1:7" hidden="1" x14ac:dyDescent="0.2">
      <c r="A821" s="172" t="str">
        <f t="shared" si="24"/>
        <v/>
      </c>
      <c r="B821" s="225" t="str">
        <f>IF(PLANILHA!B821=0,"",PLANILHA!B821)</f>
        <v/>
      </c>
      <c r="C821" s="225" t="str">
        <f>IF(PLANILHA!E821=0,"",PLANILHA!E821)</f>
        <v/>
      </c>
      <c r="D821" s="226" t="str">
        <f>IF(PLANILHA!F821=0,"",PLANILHA!F821)</f>
        <v/>
      </c>
      <c r="E821" s="227" t="str">
        <f>IF(PLANILHA!G821=0,"",PLANILHA!G821)</f>
        <v/>
      </c>
      <c r="F821" s="202"/>
      <c r="G821" s="174" t="str">
        <f t="shared" si="25"/>
        <v>T</v>
      </c>
    </row>
    <row r="822" spans="1:7" hidden="1" x14ac:dyDescent="0.2">
      <c r="A822" s="172" t="str">
        <f t="shared" si="24"/>
        <v/>
      </c>
      <c r="B822" s="225" t="str">
        <f>IF(PLANILHA!B822=0,"",PLANILHA!B822)</f>
        <v/>
      </c>
      <c r="C822" s="225" t="str">
        <f>IF(PLANILHA!E822=0,"",PLANILHA!E822)</f>
        <v/>
      </c>
      <c r="D822" s="226" t="str">
        <f>IF(PLANILHA!F822=0,"",PLANILHA!F822)</f>
        <v/>
      </c>
      <c r="E822" s="227" t="str">
        <f>IF(PLANILHA!G822=0,"",PLANILHA!G822)</f>
        <v/>
      </c>
      <c r="F822" s="202"/>
      <c r="G822" s="174" t="str">
        <f t="shared" si="25"/>
        <v>T</v>
      </c>
    </row>
    <row r="823" spans="1:7" hidden="1" x14ac:dyDescent="0.2">
      <c r="A823" s="172" t="str">
        <f t="shared" si="24"/>
        <v/>
      </c>
      <c r="B823" s="225" t="str">
        <f>IF(PLANILHA!B823=0,"",PLANILHA!B823)</f>
        <v/>
      </c>
      <c r="C823" s="225" t="str">
        <f>IF(PLANILHA!E823=0,"",PLANILHA!E823)</f>
        <v/>
      </c>
      <c r="D823" s="226" t="str">
        <f>IF(PLANILHA!F823=0,"",PLANILHA!F823)</f>
        <v/>
      </c>
      <c r="E823" s="227" t="str">
        <f>IF(PLANILHA!G823=0,"",PLANILHA!G823)</f>
        <v/>
      </c>
      <c r="F823" s="202"/>
      <c r="G823" s="174" t="str">
        <f t="shared" si="25"/>
        <v>T</v>
      </c>
    </row>
    <row r="824" spans="1:7" hidden="1" x14ac:dyDescent="0.2">
      <c r="A824" s="172" t="str">
        <f t="shared" si="24"/>
        <v/>
      </c>
      <c r="B824" s="225" t="str">
        <f>IF(PLANILHA!B824=0,"",PLANILHA!B824)</f>
        <v/>
      </c>
      <c r="C824" s="225" t="str">
        <f>IF(PLANILHA!E824=0,"",PLANILHA!E824)</f>
        <v/>
      </c>
      <c r="D824" s="226" t="str">
        <f>IF(PLANILHA!F824=0,"",PLANILHA!F824)</f>
        <v/>
      </c>
      <c r="E824" s="227" t="str">
        <f>IF(PLANILHA!G824=0,"",PLANILHA!G824)</f>
        <v/>
      </c>
      <c r="F824" s="202"/>
      <c r="G824" s="174" t="str">
        <f t="shared" si="25"/>
        <v>T</v>
      </c>
    </row>
    <row r="825" spans="1:7" hidden="1" x14ac:dyDescent="0.2">
      <c r="A825" s="172" t="str">
        <f t="shared" si="24"/>
        <v/>
      </c>
      <c r="B825" s="225" t="str">
        <f>IF(PLANILHA!B825=0,"",PLANILHA!B825)</f>
        <v/>
      </c>
      <c r="C825" s="225" t="str">
        <f>IF(PLANILHA!E825=0,"",PLANILHA!E825)</f>
        <v/>
      </c>
      <c r="D825" s="226" t="str">
        <f>IF(PLANILHA!F825=0,"",PLANILHA!F825)</f>
        <v/>
      </c>
      <c r="E825" s="227" t="str">
        <f>IF(PLANILHA!G825=0,"",PLANILHA!G825)</f>
        <v/>
      </c>
      <c r="F825" s="202"/>
      <c r="G825" s="174" t="str">
        <f t="shared" si="25"/>
        <v>T</v>
      </c>
    </row>
    <row r="826" spans="1:7" hidden="1" x14ac:dyDescent="0.2">
      <c r="A826" s="172" t="str">
        <f t="shared" si="24"/>
        <v/>
      </c>
      <c r="B826" s="225" t="str">
        <f>IF(PLANILHA!B826=0,"",PLANILHA!B826)</f>
        <v/>
      </c>
      <c r="C826" s="225" t="str">
        <f>IF(PLANILHA!E826=0,"",PLANILHA!E826)</f>
        <v/>
      </c>
      <c r="D826" s="226" t="str">
        <f>IF(PLANILHA!F826=0,"",PLANILHA!F826)</f>
        <v/>
      </c>
      <c r="E826" s="227" t="str">
        <f>IF(PLANILHA!G826=0,"",PLANILHA!G826)</f>
        <v/>
      </c>
      <c r="F826" s="202"/>
      <c r="G826" s="174" t="str">
        <f t="shared" si="25"/>
        <v>T</v>
      </c>
    </row>
    <row r="827" spans="1:7" hidden="1" x14ac:dyDescent="0.2">
      <c r="A827" s="172" t="str">
        <f t="shared" si="24"/>
        <v/>
      </c>
      <c r="B827" s="225" t="str">
        <f>IF(PLANILHA!B827=0,"",PLANILHA!B827)</f>
        <v/>
      </c>
      <c r="C827" s="225" t="str">
        <f>IF(PLANILHA!E827=0,"",PLANILHA!E827)</f>
        <v/>
      </c>
      <c r="D827" s="226" t="str">
        <f>IF(PLANILHA!F827=0,"",PLANILHA!F827)</f>
        <v/>
      </c>
      <c r="E827" s="227" t="str">
        <f>IF(PLANILHA!G827=0,"",PLANILHA!G827)</f>
        <v/>
      </c>
      <c r="F827" s="202"/>
      <c r="G827" s="174" t="str">
        <f t="shared" si="25"/>
        <v>T</v>
      </c>
    </row>
    <row r="828" spans="1:7" hidden="1" x14ac:dyDescent="0.2">
      <c r="A828" s="172" t="str">
        <f t="shared" si="24"/>
        <v/>
      </c>
      <c r="B828" s="225" t="str">
        <f>IF(PLANILHA!B828=0,"",PLANILHA!B828)</f>
        <v/>
      </c>
      <c r="C828" s="225" t="str">
        <f>IF(PLANILHA!E828=0,"",PLANILHA!E828)</f>
        <v/>
      </c>
      <c r="D828" s="226" t="str">
        <f>IF(PLANILHA!F828=0,"",PLANILHA!F828)</f>
        <v/>
      </c>
      <c r="E828" s="227" t="str">
        <f>IF(PLANILHA!G828=0,"",PLANILHA!G828)</f>
        <v/>
      </c>
      <c r="F828" s="202"/>
      <c r="G828" s="174" t="str">
        <f t="shared" si="25"/>
        <v>T</v>
      </c>
    </row>
    <row r="829" spans="1:7" hidden="1" x14ac:dyDescent="0.2">
      <c r="A829" s="172" t="str">
        <f t="shared" si="24"/>
        <v/>
      </c>
      <c r="B829" s="225" t="str">
        <f>IF(PLANILHA!B829=0,"",PLANILHA!B829)</f>
        <v/>
      </c>
      <c r="C829" s="225" t="str">
        <f>IF(PLANILHA!E829=0,"",PLANILHA!E829)</f>
        <v/>
      </c>
      <c r="D829" s="226" t="str">
        <f>IF(PLANILHA!F829=0,"",PLANILHA!F829)</f>
        <v/>
      </c>
      <c r="E829" s="227" t="str">
        <f>IF(PLANILHA!G829=0,"",PLANILHA!G829)</f>
        <v/>
      </c>
      <c r="F829" s="202"/>
      <c r="G829" s="174" t="str">
        <f t="shared" si="25"/>
        <v>T</v>
      </c>
    </row>
    <row r="830" spans="1:7" hidden="1" x14ac:dyDescent="0.2">
      <c r="A830" s="172" t="str">
        <f t="shared" si="24"/>
        <v/>
      </c>
      <c r="B830" s="225" t="str">
        <f>IF(PLANILHA!B830=0,"",PLANILHA!B830)</f>
        <v/>
      </c>
      <c r="C830" s="225" t="str">
        <f>IF(PLANILHA!E830=0,"",PLANILHA!E830)</f>
        <v/>
      </c>
      <c r="D830" s="226" t="str">
        <f>IF(PLANILHA!F830=0,"",PLANILHA!F830)</f>
        <v/>
      </c>
      <c r="E830" s="227" t="str">
        <f>IF(PLANILHA!G830=0,"",PLANILHA!G830)</f>
        <v/>
      </c>
      <c r="F830" s="202"/>
      <c r="G830" s="174" t="str">
        <f t="shared" si="25"/>
        <v>T</v>
      </c>
    </row>
    <row r="831" spans="1:7" hidden="1" x14ac:dyDescent="0.2">
      <c r="A831" s="172" t="str">
        <f t="shared" si="24"/>
        <v/>
      </c>
      <c r="B831" s="225" t="str">
        <f>IF(PLANILHA!B831=0,"",PLANILHA!B831)</f>
        <v/>
      </c>
      <c r="C831" s="225" t="str">
        <f>IF(PLANILHA!E831=0,"",PLANILHA!E831)</f>
        <v/>
      </c>
      <c r="D831" s="226" t="str">
        <f>IF(PLANILHA!F831=0,"",PLANILHA!F831)</f>
        <v/>
      </c>
      <c r="E831" s="227" t="str">
        <f>IF(PLANILHA!G831=0,"",PLANILHA!G831)</f>
        <v/>
      </c>
      <c r="F831" s="202"/>
      <c r="G831" s="174" t="str">
        <f t="shared" si="25"/>
        <v>T</v>
      </c>
    </row>
    <row r="832" spans="1:7" hidden="1" x14ac:dyDescent="0.2">
      <c r="A832" s="172" t="str">
        <f t="shared" si="24"/>
        <v/>
      </c>
      <c r="B832" s="225" t="str">
        <f>IF(PLANILHA!B832=0,"",PLANILHA!B832)</f>
        <v/>
      </c>
      <c r="C832" s="225" t="str">
        <f>IF(PLANILHA!E832=0,"",PLANILHA!E832)</f>
        <v/>
      </c>
      <c r="D832" s="226" t="str">
        <f>IF(PLANILHA!F832=0,"",PLANILHA!F832)</f>
        <v/>
      </c>
      <c r="E832" s="227" t="str">
        <f>IF(PLANILHA!G832=0,"",PLANILHA!G832)</f>
        <v/>
      </c>
      <c r="F832" s="202"/>
      <c r="G832" s="174" t="str">
        <f t="shared" si="25"/>
        <v>T</v>
      </c>
    </row>
    <row r="833" spans="1:7" hidden="1" x14ac:dyDescent="0.2">
      <c r="A833" s="172" t="str">
        <f t="shared" si="24"/>
        <v/>
      </c>
      <c r="B833" s="225" t="str">
        <f>IF(PLANILHA!B833=0,"",PLANILHA!B833)</f>
        <v/>
      </c>
      <c r="C833" s="225" t="str">
        <f>IF(PLANILHA!E833=0,"",PLANILHA!E833)</f>
        <v/>
      </c>
      <c r="D833" s="226" t="str">
        <f>IF(PLANILHA!F833=0,"",PLANILHA!F833)</f>
        <v/>
      </c>
      <c r="E833" s="227" t="str">
        <f>IF(PLANILHA!G833=0,"",PLANILHA!G833)</f>
        <v/>
      </c>
      <c r="F833" s="202"/>
      <c r="G833" s="174" t="str">
        <f t="shared" si="25"/>
        <v>T</v>
      </c>
    </row>
    <row r="834" spans="1:7" hidden="1" x14ac:dyDescent="0.2">
      <c r="A834" s="172" t="str">
        <f t="shared" si="24"/>
        <v/>
      </c>
      <c r="B834" s="225" t="str">
        <f>IF(PLANILHA!B834=0,"",PLANILHA!B834)</f>
        <v/>
      </c>
      <c r="C834" s="225" t="str">
        <f>IF(PLANILHA!E834=0,"",PLANILHA!E834)</f>
        <v/>
      </c>
      <c r="D834" s="226" t="str">
        <f>IF(PLANILHA!F834=0,"",PLANILHA!F834)</f>
        <v/>
      </c>
      <c r="E834" s="227" t="str">
        <f>IF(PLANILHA!G834=0,"",PLANILHA!G834)</f>
        <v/>
      </c>
      <c r="F834" s="202"/>
      <c r="G834" s="174" t="str">
        <f t="shared" si="25"/>
        <v>T</v>
      </c>
    </row>
    <row r="835" spans="1:7" hidden="1" x14ac:dyDescent="0.2">
      <c r="A835" s="172" t="str">
        <f t="shared" si="24"/>
        <v/>
      </c>
      <c r="B835" s="225" t="str">
        <f>IF(PLANILHA!B835=0,"",PLANILHA!B835)</f>
        <v/>
      </c>
      <c r="C835" s="225" t="str">
        <f>IF(PLANILHA!E835=0,"",PLANILHA!E835)</f>
        <v/>
      </c>
      <c r="D835" s="226" t="str">
        <f>IF(PLANILHA!F835=0,"",PLANILHA!F835)</f>
        <v/>
      </c>
      <c r="E835" s="227" t="str">
        <f>IF(PLANILHA!G835=0,"",PLANILHA!G835)</f>
        <v/>
      </c>
      <c r="F835" s="202"/>
      <c r="G835" s="174" t="str">
        <f t="shared" si="25"/>
        <v>T</v>
      </c>
    </row>
    <row r="836" spans="1:7" hidden="1" x14ac:dyDescent="0.2">
      <c r="A836" s="172" t="str">
        <f t="shared" si="24"/>
        <v/>
      </c>
      <c r="B836" s="225" t="str">
        <f>IF(PLANILHA!B836=0,"",PLANILHA!B836)</f>
        <v/>
      </c>
      <c r="C836" s="225" t="str">
        <f>IF(PLANILHA!E836=0,"",PLANILHA!E836)</f>
        <v/>
      </c>
      <c r="D836" s="226" t="str">
        <f>IF(PLANILHA!F836=0,"",PLANILHA!F836)</f>
        <v/>
      </c>
      <c r="E836" s="227" t="str">
        <f>IF(PLANILHA!G836=0,"",PLANILHA!G836)</f>
        <v/>
      </c>
      <c r="F836" s="202"/>
      <c r="G836" s="174" t="str">
        <f t="shared" si="25"/>
        <v>T</v>
      </c>
    </row>
    <row r="837" spans="1:7" hidden="1" x14ac:dyDescent="0.2">
      <c r="A837" s="172" t="str">
        <f t="shared" si="24"/>
        <v/>
      </c>
      <c r="B837" s="225" t="str">
        <f>IF(PLANILHA!B837=0,"",PLANILHA!B837)</f>
        <v/>
      </c>
      <c r="C837" s="225" t="str">
        <f>IF(PLANILHA!E837=0,"",PLANILHA!E837)</f>
        <v/>
      </c>
      <c r="D837" s="226" t="str">
        <f>IF(PLANILHA!F837=0,"",PLANILHA!F837)</f>
        <v/>
      </c>
      <c r="E837" s="227" t="str">
        <f>IF(PLANILHA!G837=0,"",PLANILHA!G837)</f>
        <v/>
      </c>
      <c r="F837" s="202"/>
      <c r="G837" s="174" t="str">
        <f t="shared" si="25"/>
        <v>T</v>
      </c>
    </row>
    <row r="838" spans="1:7" hidden="1" x14ac:dyDescent="0.2">
      <c r="A838" s="172" t="str">
        <f t="shared" si="24"/>
        <v/>
      </c>
      <c r="B838" s="225" t="str">
        <f>IF(PLANILHA!B838=0,"",PLANILHA!B838)</f>
        <v/>
      </c>
      <c r="C838" s="225" t="str">
        <f>IF(PLANILHA!E838=0,"",PLANILHA!E838)</f>
        <v/>
      </c>
      <c r="D838" s="226" t="str">
        <f>IF(PLANILHA!F838=0,"",PLANILHA!F838)</f>
        <v/>
      </c>
      <c r="E838" s="227" t="str">
        <f>IF(PLANILHA!G838=0,"",PLANILHA!G838)</f>
        <v/>
      </c>
      <c r="F838" s="202"/>
      <c r="G838" s="174" t="str">
        <f t="shared" si="25"/>
        <v>T</v>
      </c>
    </row>
    <row r="839" spans="1:7" hidden="1" x14ac:dyDescent="0.2">
      <c r="A839" s="172" t="str">
        <f t="shared" si="24"/>
        <v/>
      </c>
      <c r="B839" s="225" t="str">
        <f>IF(PLANILHA!B839=0,"",PLANILHA!B839)</f>
        <v/>
      </c>
      <c r="C839" s="225" t="str">
        <f>IF(PLANILHA!E839=0,"",PLANILHA!E839)</f>
        <v/>
      </c>
      <c r="D839" s="226" t="str">
        <f>IF(PLANILHA!F839=0,"",PLANILHA!F839)</f>
        <v/>
      </c>
      <c r="E839" s="227" t="str">
        <f>IF(PLANILHA!G839=0,"",PLANILHA!G839)</f>
        <v/>
      </c>
      <c r="F839" s="202"/>
      <c r="G839" s="174" t="str">
        <f t="shared" si="25"/>
        <v>T</v>
      </c>
    </row>
    <row r="840" spans="1:7" hidden="1" x14ac:dyDescent="0.2">
      <c r="A840" s="172" t="str">
        <f t="shared" si="24"/>
        <v/>
      </c>
      <c r="B840" s="225" t="str">
        <f>IF(PLANILHA!B840=0,"",PLANILHA!B840)</f>
        <v/>
      </c>
      <c r="C840" s="225" t="str">
        <f>IF(PLANILHA!E840=0,"",PLANILHA!E840)</f>
        <v/>
      </c>
      <c r="D840" s="226" t="str">
        <f>IF(PLANILHA!F840=0,"",PLANILHA!F840)</f>
        <v/>
      </c>
      <c r="E840" s="227" t="str">
        <f>IF(PLANILHA!G840=0,"",PLANILHA!G840)</f>
        <v/>
      </c>
      <c r="F840" s="202"/>
      <c r="G840" s="174" t="str">
        <f t="shared" si="25"/>
        <v>T</v>
      </c>
    </row>
    <row r="841" spans="1:7" hidden="1" x14ac:dyDescent="0.2">
      <c r="A841" s="172" t="str">
        <f t="shared" si="24"/>
        <v/>
      </c>
      <c r="B841" s="225" t="str">
        <f>IF(PLANILHA!B841=0,"",PLANILHA!B841)</f>
        <v/>
      </c>
      <c r="C841" s="225" t="str">
        <f>IF(PLANILHA!E841=0,"",PLANILHA!E841)</f>
        <v/>
      </c>
      <c r="D841" s="226" t="str">
        <f>IF(PLANILHA!F841=0,"",PLANILHA!F841)</f>
        <v/>
      </c>
      <c r="E841" s="227" t="str">
        <f>IF(PLANILHA!G841=0,"",PLANILHA!G841)</f>
        <v/>
      </c>
      <c r="F841" s="202"/>
      <c r="G841" s="174" t="str">
        <f t="shared" si="25"/>
        <v>T</v>
      </c>
    </row>
    <row r="842" spans="1:7" hidden="1" x14ac:dyDescent="0.2">
      <c r="A842" s="172" t="str">
        <f t="shared" si="24"/>
        <v/>
      </c>
      <c r="B842" s="225" t="str">
        <f>IF(PLANILHA!B842=0,"",PLANILHA!B842)</f>
        <v/>
      </c>
      <c r="C842" s="225" t="str">
        <f>IF(PLANILHA!E842=0,"",PLANILHA!E842)</f>
        <v/>
      </c>
      <c r="D842" s="226" t="str">
        <f>IF(PLANILHA!F842=0,"",PLANILHA!F842)</f>
        <v/>
      </c>
      <c r="E842" s="227" t="str">
        <f>IF(PLANILHA!G842=0,"",PLANILHA!G842)</f>
        <v/>
      </c>
      <c r="F842" s="202"/>
      <c r="G842" s="174" t="str">
        <f t="shared" si="25"/>
        <v>T</v>
      </c>
    </row>
    <row r="843" spans="1:7" hidden="1" x14ac:dyDescent="0.2">
      <c r="A843" s="172" t="str">
        <f t="shared" si="24"/>
        <v/>
      </c>
      <c r="B843" s="225" t="str">
        <f>IF(PLANILHA!B843=0,"",PLANILHA!B843)</f>
        <v/>
      </c>
      <c r="C843" s="225" t="str">
        <f>IF(PLANILHA!E843=0,"",PLANILHA!E843)</f>
        <v/>
      </c>
      <c r="D843" s="226" t="str">
        <f>IF(PLANILHA!F843=0,"",PLANILHA!F843)</f>
        <v/>
      </c>
      <c r="E843" s="227" t="str">
        <f>IF(PLANILHA!G843=0,"",PLANILHA!G843)</f>
        <v/>
      </c>
      <c r="F843" s="202"/>
      <c r="G843" s="174" t="str">
        <f t="shared" si="25"/>
        <v>T</v>
      </c>
    </row>
    <row r="844" spans="1:7" hidden="1" x14ac:dyDescent="0.2">
      <c r="A844" s="172" t="str">
        <f t="shared" si="24"/>
        <v/>
      </c>
      <c r="B844" s="225" t="str">
        <f>IF(PLANILHA!B844=0,"",PLANILHA!B844)</f>
        <v/>
      </c>
      <c r="C844" s="225" t="str">
        <f>IF(PLANILHA!E844=0,"",PLANILHA!E844)</f>
        <v/>
      </c>
      <c r="D844" s="226" t="str">
        <f>IF(PLANILHA!F844=0,"",PLANILHA!F844)</f>
        <v/>
      </c>
      <c r="E844" s="227" t="str">
        <f>IF(PLANILHA!G844=0,"",PLANILHA!G844)</f>
        <v/>
      </c>
      <c r="F844" s="202"/>
      <c r="G844" s="174" t="str">
        <f t="shared" si="25"/>
        <v>T</v>
      </c>
    </row>
    <row r="845" spans="1:7" hidden="1" x14ac:dyDescent="0.2">
      <c r="A845" s="172" t="str">
        <f t="shared" si="24"/>
        <v/>
      </c>
      <c r="B845" s="225" t="str">
        <f>IF(PLANILHA!B845=0,"",PLANILHA!B845)</f>
        <v/>
      </c>
      <c r="C845" s="225" t="str">
        <f>IF(PLANILHA!E845=0,"",PLANILHA!E845)</f>
        <v/>
      </c>
      <c r="D845" s="226" t="str">
        <f>IF(PLANILHA!F845=0,"",PLANILHA!F845)</f>
        <v/>
      </c>
      <c r="E845" s="227" t="str">
        <f>IF(PLANILHA!G845=0,"",PLANILHA!G845)</f>
        <v/>
      </c>
      <c r="F845" s="202"/>
      <c r="G845" s="174" t="str">
        <f t="shared" si="25"/>
        <v>T</v>
      </c>
    </row>
    <row r="846" spans="1:7" hidden="1" x14ac:dyDescent="0.2">
      <c r="A846" s="172" t="str">
        <f t="shared" ref="A846:A909" si="26">IF(B846&lt;&gt;"","F","")</f>
        <v/>
      </c>
      <c r="B846" s="225" t="str">
        <f>IF(PLANILHA!B846=0,"",PLANILHA!B846)</f>
        <v/>
      </c>
      <c r="C846" s="225" t="str">
        <f>IF(PLANILHA!E846=0,"",PLANILHA!E846)</f>
        <v/>
      </c>
      <c r="D846" s="226" t="str">
        <f>IF(PLANILHA!F846=0,"",PLANILHA!F846)</f>
        <v/>
      </c>
      <c r="E846" s="227" t="str">
        <f>IF(PLANILHA!G846=0,"",PLANILHA!G846)</f>
        <v/>
      </c>
      <c r="F846" s="202"/>
      <c r="G846" s="174" t="str">
        <f t="shared" ref="G846:G909" si="27">IF(E846="","T","I")</f>
        <v>T</v>
      </c>
    </row>
    <row r="847" spans="1:7" hidden="1" x14ac:dyDescent="0.2">
      <c r="A847" s="172" t="str">
        <f t="shared" si="26"/>
        <v/>
      </c>
      <c r="B847" s="225" t="str">
        <f>IF(PLANILHA!B847=0,"",PLANILHA!B847)</f>
        <v/>
      </c>
      <c r="C847" s="225" t="str">
        <f>IF(PLANILHA!E847=0,"",PLANILHA!E847)</f>
        <v/>
      </c>
      <c r="D847" s="226" t="str">
        <f>IF(PLANILHA!F847=0,"",PLANILHA!F847)</f>
        <v/>
      </c>
      <c r="E847" s="227" t="str">
        <f>IF(PLANILHA!G847=0,"",PLANILHA!G847)</f>
        <v/>
      </c>
      <c r="F847" s="202"/>
      <c r="G847" s="174" t="str">
        <f t="shared" si="27"/>
        <v>T</v>
      </c>
    </row>
    <row r="848" spans="1:7" hidden="1" x14ac:dyDescent="0.2">
      <c r="A848" s="172" t="str">
        <f t="shared" si="26"/>
        <v/>
      </c>
      <c r="B848" s="225" t="str">
        <f>IF(PLANILHA!B848=0,"",PLANILHA!B848)</f>
        <v/>
      </c>
      <c r="C848" s="225" t="str">
        <f>IF(PLANILHA!E848=0,"",PLANILHA!E848)</f>
        <v/>
      </c>
      <c r="D848" s="226" t="str">
        <f>IF(PLANILHA!F848=0,"",PLANILHA!F848)</f>
        <v/>
      </c>
      <c r="E848" s="227" t="str">
        <f>IF(PLANILHA!G848=0,"",PLANILHA!G848)</f>
        <v/>
      </c>
      <c r="F848" s="202"/>
      <c r="G848" s="174" t="str">
        <f t="shared" si="27"/>
        <v>T</v>
      </c>
    </row>
    <row r="849" spans="1:7" hidden="1" x14ac:dyDescent="0.2">
      <c r="A849" s="172" t="str">
        <f t="shared" si="26"/>
        <v/>
      </c>
      <c r="B849" s="225" t="str">
        <f>IF(PLANILHA!B849=0,"",PLANILHA!B849)</f>
        <v/>
      </c>
      <c r="C849" s="225" t="str">
        <f>IF(PLANILHA!E849=0,"",PLANILHA!E849)</f>
        <v/>
      </c>
      <c r="D849" s="226" t="str">
        <f>IF(PLANILHA!F849=0,"",PLANILHA!F849)</f>
        <v/>
      </c>
      <c r="E849" s="227" t="str">
        <f>IF(PLANILHA!G849=0,"",PLANILHA!G849)</f>
        <v/>
      </c>
      <c r="F849" s="202"/>
      <c r="G849" s="174" t="str">
        <f t="shared" si="27"/>
        <v>T</v>
      </c>
    </row>
    <row r="850" spans="1:7" hidden="1" x14ac:dyDescent="0.2">
      <c r="A850" s="172" t="str">
        <f t="shared" si="26"/>
        <v/>
      </c>
      <c r="B850" s="225" t="str">
        <f>IF(PLANILHA!B850=0,"",PLANILHA!B850)</f>
        <v/>
      </c>
      <c r="C850" s="225" t="str">
        <f>IF(PLANILHA!E850=0,"",PLANILHA!E850)</f>
        <v/>
      </c>
      <c r="D850" s="226" t="str">
        <f>IF(PLANILHA!F850=0,"",PLANILHA!F850)</f>
        <v/>
      </c>
      <c r="E850" s="227" t="str">
        <f>IF(PLANILHA!G850=0,"",PLANILHA!G850)</f>
        <v/>
      </c>
      <c r="F850" s="202"/>
      <c r="G850" s="174" t="str">
        <f t="shared" si="27"/>
        <v>T</v>
      </c>
    </row>
    <row r="851" spans="1:7" hidden="1" x14ac:dyDescent="0.2">
      <c r="A851" s="172" t="str">
        <f t="shared" si="26"/>
        <v/>
      </c>
      <c r="B851" s="225" t="str">
        <f>IF(PLANILHA!B851=0,"",PLANILHA!B851)</f>
        <v/>
      </c>
      <c r="C851" s="225" t="str">
        <f>IF(PLANILHA!E851=0,"",PLANILHA!E851)</f>
        <v/>
      </c>
      <c r="D851" s="226" t="str">
        <f>IF(PLANILHA!F851=0,"",PLANILHA!F851)</f>
        <v/>
      </c>
      <c r="E851" s="227" t="str">
        <f>IF(PLANILHA!G851=0,"",PLANILHA!G851)</f>
        <v/>
      </c>
      <c r="F851" s="202"/>
      <c r="G851" s="174" t="str">
        <f t="shared" si="27"/>
        <v>T</v>
      </c>
    </row>
    <row r="852" spans="1:7" hidden="1" x14ac:dyDescent="0.2">
      <c r="A852" s="172" t="str">
        <f t="shared" si="26"/>
        <v/>
      </c>
      <c r="B852" s="225" t="str">
        <f>IF(PLANILHA!B852=0,"",PLANILHA!B852)</f>
        <v/>
      </c>
      <c r="C852" s="225" t="str">
        <f>IF(PLANILHA!E852=0,"",PLANILHA!E852)</f>
        <v/>
      </c>
      <c r="D852" s="226" t="str">
        <f>IF(PLANILHA!F852=0,"",PLANILHA!F852)</f>
        <v/>
      </c>
      <c r="E852" s="227" t="str">
        <f>IF(PLANILHA!G852=0,"",PLANILHA!G852)</f>
        <v/>
      </c>
      <c r="F852" s="202"/>
      <c r="G852" s="174" t="str">
        <f t="shared" si="27"/>
        <v>T</v>
      </c>
    </row>
    <row r="853" spans="1:7" hidden="1" x14ac:dyDescent="0.2">
      <c r="A853" s="172" t="str">
        <f t="shared" si="26"/>
        <v/>
      </c>
      <c r="B853" s="225" t="str">
        <f>IF(PLANILHA!B853=0,"",PLANILHA!B853)</f>
        <v/>
      </c>
      <c r="C853" s="225" t="str">
        <f>IF(PLANILHA!E853=0,"",PLANILHA!E853)</f>
        <v/>
      </c>
      <c r="D853" s="226" t="str">
        <f>IF(PLANILHA!F853=0,"",PLANILHA!F853)</f>
        <v/>
      </c>
      <c r="E853" s="227" t="str">
        <f>IF(PLANILHA!G853=0,"",PLANILHA!G853)</f>
        <v/>
      </c>
      <c r="F853" s="202"/>
      <c r="G853" s="174" t="str">
        <f t="shared" si="27"/>
        <v>T</v>
      </c>
    </row>
    <row r="854" spans="1:7" hidden="1" x14ac:dyDescent="0.2">
      <c r="A854" s="172" t="str">
        <f t="shared" si="26"/>
        <v/>
      </c>
      <c r="B854" s="225" t="str">
        <f>IF(PLANILHA!B854=0,"",PLANILHA!B854)</f>
        <v/>
      </c>
      <c r="C854" s="225" t="str">
        <f>IF(PLANILHA!E854=0,"",PLANILHA!E854)</f>
        <v/>
      </c>
      <c r="D854" s="226" t="str">
        <f>IF(PLANILHA!F854=0,"",PLANILHA!F854)</f>
        <v/>
      </c>
      <c r="E854" s="227" t="str">
        <f>IF(PLANILHA!G854=0,"",PLANILHA!G854)</f>
        <v/>
      </c>
      <c r="F854" s="202"/>
      <c r="G854" s="174" t="str">
        <f t="shared" si="27"/>
        <v>T</v>
      </c>
    </row>
    <row r="855" spans="1:7" hidden="1" x14ac:dyDescent="0.2">
      <c r="A855" s="172" t="str">
        <f t="shared" si="26"/>
        <v/>
      </c>
      <c r="B855" s="225" t="str">
        <f>IF(PLANILHA!B855=0,"",PLANILHA!B855)</f>
        <v/>
      </c>
      <c r="C855" s="225" t="str">
        <f>IF(PLANILHA!E855=0,"",PLANILHA!E855)</f>
        <v/>
      </c>
      <c r="D855" s="226" t="str">
        <f>IF(PLANILHA!F855=0,"",PLANILHA!F855)</f>
        <v/>
      </c>
      <c r="E855" s="227" t="str">
        <f>IF(PLANILHA!G855=0,"",PLANILHA!G855)</f>
        <v/>
      </c>
      <c r="F855" s="202"/>
      <c r="G855" s="174" t="str">
        <f t="shared" si="27"/>
        <v>T</v>
      </c>
    </row>
    <row r="856" spans="1:7" hidden="1" x14ac:dyDescent="0.2">
      <c r="A856" s="172" t="str">
        <f t="shared" si="26"/>
        <v/>
      </c>
      <c r="B856" s="225" t="str">
        <f>IF(PLANILHA!B856=0,"",PLANILHA!B856)</f>
        <v/>
      </c>
      <c r="C856" s="225" t="str">
        <f>IF(PLANILHA!E856=0,"",PLANILHA!E856)</f>
        <v/>
      </c>
      <c r="D856" s="226" t="str">
        <f>IF(PLANILHA!F856=0,"",PLANILHA!F856)</f>
        <v/>
      </c>
      <c r="E856" s="227" t="str">
        <f>IF(PLANILHA!G856=0,"",PLANILHA!G856)</f>
        <v/>
      </c>
      <c r="F856" s="202"/>
      <c r="G856" s="174" t="str">
        <f t="shared" si="27"/>
        <v>T</v>
      </c>
    </row>
    <row r="857" spans="1:7" hidden="1" x14ac:dyDescent="0.2">
      <c r="A857" s="172" t="str">
        <f t="shared" si="26"/>
        <v/>
      </c>
      <c r="B857" s="225" t="str">
        <f>IF(PLANILHA!B857=0,"",PLANILHA!B857)</f>
        <v/>
      </c>
      <c r="C857" s="225" t="str">
        <f>IF(PLANILHA!E857=0,"",PLANILHA!E857)</f>
        <v/>
      </c>
      <c r="D857" s="226" t="str">
        <f>IF(PLANILHA!F857=0,"",PLANILHA!F857)</f>
        <v/>
      </c>
      <c r="E857" s="227" t="str">
        <f>IF(PLANILHA!G857=0,"",PLANILHA!G857)</f>
        <v/>
      </c>
      <c r="F857" s="202"/>
      <c r="G857" s="174" t="str">
        <f t="shared" si="27"/>
        <v>T</v>
      </c>
    </row>
    <row r="858" spans="1:7" hidden="1" x14ac:dyDescent="0.2">
      <c r="A858" s="172" t="str">
        <f t="shared" si="26"/>
        <v/>
      </c>
      <c r="B858" s="225" t="str">
        <f>IF(PLANILHA!B858=0,"",PLANILHA!B858)</f>
        <v/>
      </c>
      <c r="C858" s="225" t="str">
        <f>IF(PLANILHA!E858=0,"",PLANILHA!E858)</f>
        <v/>
      </c>
      <c r="D858" s="226" t="str">
        <f>IF(PLANILHA!F858=0,"",PLANILHA!F858)</f>
        <v/>
      </c>
      <c r="E858" s="227" t="str">
        <f>IF(PLANILHA!G858=0,"",PLANILHA!G858)</f>
        <v/>
      </c>
      <c r="F858" s="202"/>
      <c r="G858" s="174" t="str">
        <f t="shared" si="27"/>
        <v>T</v>
      </c>
    </row>
    <row r="859" spans="1:7" hidden="1" x14ac:dyDescent="0.2">
      <c r="A859" s="172" t="str">
        <f t="shared" si="26"/>
        <v/>
      </c>
      <c r="B859" s="225" t="str">
        <f>IF(PLANILHA!B859=0,"",PLANILHA!B859)</f>
        <v/>
      </c>
      <c r="C859" s="225" t="str">
        <f>IF(PLANILHA!E859=0,"",PLANILHA!E859)</f>
        <v/>
      </c>
      <c r="D859" s="226" t="str">
        <f>IF(PLANILHA!F859=0,"",PLANILHA!F859)</f>
        <v/>
      </c>
      <c r="E859" s="227" t="str">
        <f>IF(PLANILHA!G859=0,"",PLANILHA!G859)</f>
        <v/>
      </c>
      <c r="F859" s="202"/>
      <c r="G859" s="174" t="str">
        <f t="shared" si="27"/>
        <v>T</v>
      </c>
    </row>
    <row r="860" spans="1:7" hidden="1" x14ac:dyDescent="0.2">
      <c r="A860" s="172" t="str">
        <f t="shared" si="26"/>
        <v/>
      </c>
      <c r="B860" s="225" t="str">
        <f>IF(PLANILHA!B860=0,"",PLANILHA!B860)</f>
        <v/>
      </c>
      <c r="C860" s="225" t="str">
        <f>IF(PLANILHA!E860=0,"",PLANILHA!E860)</f>
        <v/>
      </c>
      <c r="D860" s="226" t="str">
        <f>IF(PLANILHA!F860=0,"",PLANILHA!F860)</f>
        <v/>
      </c>
      <c r="E860" s="227" t="str">
        <f>IF(PLANILHA!G860=0,"",PLANILHA!G860)</f>
        <v/>
      </c>
      <c r="F860" s="202"/>
      <c r="G860" s="174" t="str">
        <f t="shared" si="27"/>
        <v>T</v>
      </c>
    </row>
    <row r="861" spans="1:7" hidden="1" x14ac:dyDescent="0.2">
      <c r="A861" s="172" t="str">
        <f t="shared" si="26"/>
        <v/>
      </c>
      <c r="B861" s="225" t="str">
        <f>IF(PLANILHA!B861=0,"",PLANILHA!B861)</f>
        <v/>
      </c>
      <c r="C861" s="225" t="str">
        <f>IF(PLANILHA!E861=0,"",PLANILHA!E861)</f>
        <v/>
      </c>
      <c r="D861" s="226" t="str">
        <f>IF(PLANILHA!F861=0,"",PLANILHA!F861)</f>
        <v/>
      </c>
      <c r="E861" s="227" t="str">
        <f>IF(PLANILHA!G861=0,"",PLANILHA!G861)</f>
        <v/>
      </c>
      <c r="F861" s="202"/>
      <c r="G861" s="174" t="str">
        <f t="shared" si="27"/>
        <v>T</v>
      </c>
    </row>
    <row r="862" spans="1:7" hidden="1" x14ac:dyDescent="0.2">
      <c r="A862" s="172" t="str">
        <f t="shared" si="26"/>
        <v/>
      </c>
      <c r="B862" s="225" t="str">
        <f>IF(PLANILHA!B862=0,"",PLANILHA!B862)</f>
        <v/>
      </c>
      <c r="C862" s="225" t="str">
        <f>IF(PLANILHA!E862=0,"",PLANILHA!E862)</f>
        <v/>
      </c>
      <c r="D862" s="226" t="str">
        <f>IF(PLANILHA!F862=0,"",PLANILHA!F862)</f>
        <v/>
      </c>
      <c r="E862" s="227" t="str">
        <f>IF(PLANILHA!G862=0,"",PLANILHA!G862)</f>
        <v/>
      </c>
      <c r="F862" s="202"/>
      <c r="G862" s="174" t="str">
        <f t="shared" si="27"/>
        <v>T</v>
      </c>
    </row>
    <row r="863" spans="1:7" hidden="1" x14ac:dyDescent="0.2">
      <c r="A863" s="172" t="str">
        <f t="shared" si="26"/>
        <v/>
      </c>
      <c r="B863" s="225" t="str">
        <f>IF(PLANILHA!B863=0,"",PLANILHA!B863)</f>
        <v/>
      </c>
      <c r="C863" s="225" t="str">
        <f>IF(PLANILHA!E863=0,"",PLANILHA!E863)</f>
        <v/>
      </c>
      <c r="D863" s="226" t="str">
        <f>IF(PLANILHA!F863=0,"",PLANILHA!F863)</f>
        <v/>
      </c>
      <c r="E863" s="227" t="str">
        <f>IF(PLANILHA!G863=0,"",PLANILHA!G863)</f>
        <v/>
      </c>
      <c r="F863" s="202"/>
      <c r="G863" s="174" t="str">
        <f t="shared" si="27"/>
        <v>T</v>
      </c>
    </row>
    <row r="864" spans="1:7" hidden="1" x14ac:dyDescent="0.2">
      <c r="A864" s="172" t="str">
        <f t="shared" si="26"/>
        <v/>
      </c>
      <c r="B864" s="225" t="str">
        <f>IF(PLANILHA!B864=0,"",PLANILHA!B864)</f>
        <v/>
      </c>
      <c r="C864" s="225" t="str">
        <f>IF(PLANILHA!E864=0,"",PLANILHA!E864)</f>
        <v/>
      </c>
      <c r="D864" s="226" t="str">
        <f>IF(PLANILHA!F864=0,"",PLANILHA!F864)</f>
        <v/>
      </c>
      <c r="E864" s="227" t="str">
        <f>IF(PLANILHA!G864=0,"",PLANILHA!G864)</f>
        <v/>
      </c>
      <c r="F864" s="202"/>
      <c r="G864" s="174" t="str">
        <f t="shared" si="27"/>
        <v>T</v>
      </c>
    </row>
    <row r="865" spans="1:7" hidden="1" x14ac:dyDescent="0.2">
      <c r="A865" s="172" t="str">
        <f t="shared" si="26"/>
        <v/>
      </c>
      <c r="B865" s="225" t="str">
        <f>IF(PLANILHA!B865=0,"",PLANILHA!B865)</f>
        <v/>
      </c>
      <c r="C865" s="225" t="str">
        <f>IF(PLANILHA!E865=0,"",PLANILHA!E865)</f>
        <v/>
      </c>
      <c r="D865" s="226" t="str">
        <f>IF(PLANILHA!F865=0,"",PLANILHA!F865)</f>
        <v/>
      </c>
      <c r="E865" s="227" t="str">
        <f>IF(PLANILHA!G865=0,"",PLANILHA!G865)</f>
        <v/>
      </c>
      <c r="F865" s="202"/>
      <c r="G865" s="174" t="str">
        <f t="shared" si="27"/>
        <v>T</v>
      </c>
    </row>
    <row r="866" spans="1:7" hidden="1" x14ac:dyDescent="0.2">
      <c r="A866" s="172" t="str">
        <f t="shared" si="26"/>
        <v/>
      </c>
      <c r="B866" s="225" t="str">
        <f>IF(PLANILHA!B866=0,"",PLANILHA!B866)</f>
        <v/>
      </c>
      <c r="C866" s="225" t="str">
        <f>IF(PLANILHA!E866=0,"",PLANILHA!E866)</f>
        <v/>
      </c>
      <c r="D866" s="226" t="str">
        <f>IF(PLANILHA!F866=0,"",PLANILHA!F866)</f>
        <v/>
      </c>
      <c r="E866" s="227" t="str">
        <f>IF(PLANILHA!G866=0,"",PLANILHA!G866)</f>
        <v/>
      </c>
      <c r="F866" s="202"/>
      <c r="G866" s="174" t="str">
        <f t="shared" si="27"/>
        <v>T</v>
      </c>
    </row>
    <row r="867" spans="1:7" hidden="1" x14ac:dyDescent="0.2">
      <c r="A867" s="172" t="str">
        <f t="shared" si="26"/>
        <v/>
      </c>
      <c r="B867" s="225" t="str">
        <f>IF(PLANILHA!B867=0,"",PLANILHA!B867)</f>
        <v/>
      </c>
      <c r="C867" s="225" t="str">
        <f>IF(PLANILHA!E867=0,"",PLANILHA!E867)</f>
        <v/>
      </c>
      <c r="D867" s="226" t="str">
        <f>IF(PLANILHA!F867=0,"",PLANILHA!F867)</f>
        <v/>
      </c>
      <c r="E867" s="227" t="str">
        <f>IF(PLANILHA!G867=0,"",PLANILHA!G867)</f>
        <v/>
      </c>
      <c r="F867" s="202"/>
      <c r="G867" s="174" t="str">
        <f t="shared" si="27"/>
        <v>T</v>
      </c>
    </row>
    <row r="868" spans="1:7" hidden="1" x14ac:dyDescent="0.2">
      <c r="A868" s="172" t="str">
        <f t="shared" si="26"/>
        <v/>
      </c>
      <c r="B868" s="225" t="str">
        <f>IF(PLANILHA!B868=0,"",PLANILHA!B868)</f>
        <v/>
      </c>
      <c r="C868" s="225" t="str">
        <f>IF(PLANILHA!E868=0,"",PLANILHA!E868)</f>
        <v/>
      </c>
      <c r="D868" s="226" t="str">
        <f>IF(PLANILHA!F868=0,"",PLANILHA!F868)</f>
        <v/>
      </c>
      <c r="E868" s="227" t="str">
        <f>IF(PLANILHA!G868=0,"",PLANILHA!G868)</f>
        <v/>
      </c>
      <c r="F868" s="202"/>
      <c r="G868" s="174" t="str">
        <f t="shared" si="27"/>
        <v>T</v>
      </c>
    </row>
    <row r="869" spans="1:7" hidden="1" x14ac:dyDescent="0.2">
      <c r="A869" s="172" t="str">
        <f t="shared" si="26"/>
        <v/>
      </c>
      <c r="B869" s="225" t="str">
        <f>IF(PLANILHA!B869=0,"",PLANILHA!B869)</f>
        <v/>
      </c>
      <c r="C869" s="225" t="str">
        <f>IF(PLANILHA!E869=0,"",PLANILHA!E869)</f>
        <v/>
      </c>
      <c r="D869" s="226" t="str">
        <f>IF(PLANILHA!F869=0,"",PLANILHA!F869)</f>
        <v/>
      </c>
      <c r="E869" s="227" t="str">
        <f>IF(PLANILHA!G869=0,"",PLANILHA!G869)</f>
        <v/>
      </c>
      <c r="F869" s="202"/>
      <c r="G869" s="174" t="str">
        <f t="shared" si="27"/>
        <v>T</v>
      </c>
    </row>
    <row r="870" spans="1:7" hidden="1" x14ac:dyDescent="0.2">
      <c r="A870" s="172" t="str">
        <f t="shared" si="26"/>
        <v/>
      </c>
      <c r="B870" s="225" t="str">
        <f>IF(PLANILHA!B870=0,"",PLANILHA!B870)</f>
        <v/>
      </c>
      <c r="C870" s="225" t="str">
        <f>IF(PLANILHA!E870=0,"",PLANILHA!E870)</f>
        <v/>
      </c>
      <c r="D870" s="226" t="str">
        <f>IF(PLANILHA!F870=0,"",PLANILHA!F870)</f>
        <v/>
      </c>
      <c r="E870" s="227" t="str">
        <f>IF(PLANILHA!G870=0,"",PLANILHA!G870)</f>
        <v/>
      </c>
      <c r="F870" s="202"/>
      <c r="G870" s="174" t="str">
        <f t="shared" si="27"/>
        <v>T</v>
      </c>
    </row>
    <row r="871" spans="1:7" hidden="1" x14ac:dyDescent="0.2">
      <c r="A871" s="172" t="str">
        <f t="shared" si="26"/>
        <v/>
      </c>
      <c r="B871" s="225" t="str">
        <f>IF(PLANILHA!B871=0,"",PLANILHA!B871)</f>
        <v/>
      </c>
      <c r="C871" s="225" t="str">
        <f>IF(PLANILHA!E871=0,"",PLANILHA!E871)</f>
        <v/>
      </c>
      <c r="D871" s="226" t="str">
        <f>IF(PLANILHA!F871=0,"",PLANILHA!F871)</f>
        <v/>
      </c>
      <c r="E871" s="227" t="str">
        <f>IF(PLANILHA!G871=0,"",PLANILHA!G871)</f>
        <v/>
      </c>
      <c r="F871" s="202"/>
      <c r="G871" s="174" t="str">
        <f t="shared" si="27"/>
        <v>T</v>
      </c>
    </row>
    <row r="872" spans="1:7" hidden="1" x14ac:dyDescent="0.2">
      <c r="A872" s="172" t="str">
        <f t="shared" si="26"/>
        <v/>
      </c>
      <c r="B872" s="225" t="str">
        <f>IF(PLANILHA!B872=0,"",PLANILHA!B872)</f>
        <v/>
      </c>
      <c r="C872" s="225" t="str">
        <f>IF(PLANILHA!E872=0,"",PLANILHA!E872)</f>
        <v/>
      </c>
      <c r="D872" s="226" t="str">
        <f>IF(PLANILHA!F872=0,"",PLANILHA!F872)</f>
        <v/>
      </c>
      <c r="E872" s="227" t="str">
        <f>IF(PLANILHA!G872=0,"",PLANILHA!G872)</f>
        <v/>
      </c>
      <c r="F872" s="202"/>
      <c r="G872" s="174" t="str">
        <f t="shared" si="27"/>
        <v>T</v>
      </c>
    </row>
    <row r="873" spans="1:7" hidden="1" x14ac:dyDescent="0.2">
      <c r="A873" s="172" t="str">
        <f t="shared" si="26"/>
        <v/>
      </c>
      <c r="B873" s="225" t="str">
        <f>IF(PLANILHA!B873=0,"",PLANILHA!B873)</f>
        <v/>
      </c>
      <c r="C873" s="225" t="str">
        <f>IF(PLANILHA!E873=0,"",PLANILHA!E873)</f>
        <v/>
      </c>
      <c r="D873" s="226" t="str">
        <f>IF(PLANILHA!F873=0,"",PLANILHA!F873)</f>
        <v/>
      </c>
      <c r="E873" s="227" t="str">
        <f>IF(PLANILHA!G873=0,"",PLANILHA!G873)</f>
        <v/>
      </c>
      <c r="F873" s="202"/>
      <c r="G873" s="174" t="str">
        <f t="shared" si="27"/>
        <v>T</v>
      </c>
    </row>
    <row r="874" spans="1:7" hidden="1" x14ac:dyDescent="0.2">
      <c r="A874" s="172" t="str">
        <f t="shared" si="26"/>
        <v/>
      </c>
      <c r="B874" s="225" t="str">
        <f>IF(PLANILHA!B874=0,"",PLANILHA!B874)</f>
        <v/>
      </c>
      <c r="C874" s="225" t="str">
        <f>IF(PLANILHA!E874=0,"",PLANILHA!E874)</f>
        <v/>
      </c>
      <c r="D874" s="226" t="str">
        <f>IF(PLANILHA!F874=0,"",PLANILHA!F874)</f>
        <v/>
      </c>
      <c r="E874" s="227" t="str">
        <f>IF(PLANILHA!G874=0,"",PLANILHA!G874)</f>
        <v/>
      </c>
      <c r="F874" s="202"/>
      <c r="G874" s="174" t="str">
        <f t="shared" si="27"/>
        <v>T</v>
      </c>
    </row>
    <row r="875" spans="1:7" hidden="1" x14ac:dyDescent="0.2">
      <c r="A875" s="172" t="str">
        <f t="shared" si="26"/>
        <v/>
      </c>
      <c r="B875" s="225" t="str">
        <f>IF(PLANILHA!B875=0,"",PLANILHA!B875)</f>
        <v/>
      </c>
      <c r="C875" s="225" t="str">
        <f>IF(PLANILHA!E875=0,"",PLANILHA!E875)</f>
        <v/>
      </c>
      <c r="D875" s="226" t="str">
        <f>IF(PLANILHA!F875=0,"",PLANILHA!F875)</f>
        <v/>
      </c>
      <c r="E875" s="227" t="str">
        <f>IF(PLANILHA!G875=0,"",PLANILHA!G875)</f>
        <v/>
      </c>
      <c r="F875" s="202"/>
      <c r="G875" s="174" t="str">
        <f t="shared" si="27"/>
        <v>T</v>
      </c>
    </row>
    <row r="876" spans="1:7" hidden="1" x14ac:dyDescent="0.2">
      <c r="A876" s="172" t="str">
        <f t="shared" si="26"/>
        <v/>
      </c>
      <c r="B876" s="225" t="str">
        <f>IF(PLANILHA!B876=0,"",PLANILHA!B876)</f>
        <v/>
      </c>
      <c r="C876" s="225" t="str">
        <f>IF(PLANILHA!E876=0,"",PLANILHA!E876)</f>
        <v/>
      </c>
      <c r="D876" s="226" t="str">
        <f>IF(PLANILHA!F876=0,"",PLANILHA!F876)</f>
        <v/>
      </c>
      <c r="E876" s="227" t="str">
        <f>IF(PLANILHA!G876=0,"",PLANILHA!G876)</f>
        <v/>
      </c>
      <c r="F876" s="202"/>
      <c r="G876" s="174" t="str">
        <f t="shared" si="27"/>
        <v>T</v>
      </c>
    </row>
    <row r="877" spans="1:7" hidden="1" x14ac:dyDescent="0.2">
      <c r="A877" s="172" t="str">
        <f t="shared" si="26"/>
        <v/>
      </c>
      <c r="B877" s="225" t="str">
        <f>IF(PLANILHA!B877=0,"",PLANILHA!B877)</f>
        <v/>
      </c>
      <c r="C877" s="225" t="str">
        <f>IF(PLANILHA!E877=0,"",PLANILHA!E877)</f>
        <v/>
      </c>
      <c r="D877" s="226" t="str">
        <f>IF(PLANILHA!F877=0,"",PLANILHA!F877)</f>
        <v/>
      </c>
      <c r="E877" s="227" t="str">
        <f>IF(PLANILHA!G877=0,"",PLANILHA!G877)</f>
        <v/>
      </c>
      <c r="F877" s="202"/>
      <c r="G877" s="174" t="str">
        <f t="shared" si="27"/>
        <v>T</v>
      </c>
    </row>
    <row r="878" spans="1:7" hidden="1" x14ac:dyDescent="0.2">
      <c r="A878" s="172" t="str">
        <f t="shared" si="26"/>
        <v/>
      </c>
      <c r="B878" s="225" t="str">
        <f>IF(PLANILHA!B878=0,"",PLANILHA!B878)</f>
        <v/>
      </c>
      <c r="C878" s="225" t="str">
        <f>IF(PLANILHA!E878=0,"",PLANILHA!E878)</f>
        <v/>
      </c>
      <c r="D878" s="226" t="str">
        <f>IF(PLANILHA!F878=0,"",PLANILHA!F878)</f>
        <v/>
      </c>
      <c r="E878" s="227" t="str">
        <f>IF(PLANILHA!G878=0,"",PLANILHA!G878)</f>
        <v/>
      </c>
      <c r="F878" s="202"/>
      <c r="G878" s="174" t="str">
        <f t="shared" si="27"/>
        <v>T</v>
      </c>
    </row>
    <row r="879" spans="1:7" hidden="1" x14ac:dyDescent="0.2">
      <c r="A879" s="172" t="str">
        <f t="shared" si="26"/>
        <v/>
      </c>
      <c r="B879" s="225" t="str">
        <f>IF(PLANILHA!B879=0,"",PLANILHA!B879)</f>
        <v/>
      </c>
      <c r="C879" s="225" t="str">
        <f>IF(PLANILHA!E879=0,"",PLANILHA!E879)</f>
        <v/>
      </c>
      <c r="D879" s="226" t="str">
        <f>IF(PLANILHA!F879=0,"",PLANILHA!F879)</f>
        <v/>
      </c>
      <c r="E879" s="227" t="str">
        <f>IF(PLANILHA!G879=0,"",PLANILHA!G879)</f>
        <v/>
      </c>
      <c r="F879" s="202"/>
      <c r="G879" s="174" t="str">
        <f t="shared" si="27"/>
        <v>T</v>
      </c>
    </row>
    <row r="880" spans="1:7" hidden="1" x14ac:dyDescent="0.2">
      <c r="A880" s="172" t="str">
        <f t="shared" si="26"/>
        <v/>
      </c>
      <c r="B880" s="225" t="str">
        <f>IF(PLANILHA!B880=0,"",PLANILHA!B880)</f>
        <v/>
      </c>
      <c r="C880" s="225" t="str">
        <f>IF(PLANILHA!E880=0,"",PLANILHA!E880)</f>
        <v/>
      </c>
      <c r="D880" s="226" t="str">
        <f>IF(PLANILHA!F880=0,"",PLANILHA!F880)</f>
        <v/>
      </c>
      <c r="E880" s="227" t="str">
        <f>IF(PLANILHA!G880=0,"",PLANILHA!G880)</f>
        <v/>
      </c>
      <c r="F880" s="202"/>
      <c r="G880" s="174" t="str">
        <f t="shared" si="27"/>
        <v>T</v>
      </c>
    </row>
    <row r="881" spans="1:7" hidden="1" x14ac:dyDescent="0.2">
      <c r="A881" s="172" t="str">
        <f t="shared" si="26"/>
        <v/>
      </c>
      <c r="B881" s="225" t="str">
        <f>IF(PLANILHA!B881=0,"",PLANILHA!B881)</f>
        <v/>
      </c>
      <c r="C881" s="225" t="str">
        <f>IF(PLANILHA!E881=0,"",PLANILHA!E881)</f>
        <v/>
      </c>
      <c r="D881" s="226" t="str">
        <f>IF(PLANILHA!F881=0,"",PLANILHA!F881)</f>
        <v/>
      </c>
      <c r="E881" s="227" t="str">
        <f>IF(PLANILHA!G881=0,"",PLANILHA!G881)</f>
        <v/>
      </c>
      <c r="F881" s="202"/>
      <c r="G881" s="174" t="str">
        <f t="shared" si="27"/>
        <v>T</v>
      </c>
    </row>
    <row r="882" spans="1:7" hidden="1" x14ac:dyDescent="0.2">
      <c r="A882" s="172" t="str">
        <f t="shared" si="26"/>
        <v/>
      </c>
      <c r="B882" s="225" t="str">
        <f>IF(PLANILHA!B882=0,"",PLANILHA!B882)</f>
        <v/>
      </c>
      <c r="C882" s="225" t="str">
        <f>IF(PLANILHA!E882=0,"",PLANILHA!E882)</f>
        <v/>
      </c>
      <c r="D882" s="226" t="str">
        <f>IF(PLANILHA!F882=0,"",PLANILHA!F882)</f>
        <v/>
      </c>
      <c r="E882" s="227" t="str">
        <f>IF(PLANILHA!G882=0,"",PLANILHA!G882)</f>
        <v/>
      </c>
      <c r="F882" s="202"/>
      <c r="G882" s="174" t="str">
        <f t="shared" si="27"/>
        <v>T</v>
      </c>
    </row>
    <row r="883" spans="1:7" hidden="1" x14ac:dyDescent="0.2">
      <c r="A883" s="172" t="str">
        <f t="shared" si="26"/>
        <v/>
      </c>
      <c r="B883" s="225" t="str">
        <f>IF(PLANILHA!B883=0,"",PLANILHA!B883)</f>
        <v/>
      </c>
      <c r="C883" s="225" t="str">
        <f>IF(PLANILHA!E883=0,"",PLANILHA!E883)</f>
        <v/>
      </c>
      <c r="D883" s="226" t="str">
        <f>IF(PLANILHA!F883=0,"",PLANILHA!F883)</f>
        <v/>
      </c>
      <c r="E883" s="227" t="str">
        <f>IF(PLANILHA!G883=0,"",PLANILHA!G883)</f>
        <v/>
      </c>
      <c r="F883" s="202"/>
      <c r="G883" s="174" t="str">
        <f t="shared" si="27"/>
        <v>T</v>
      </c>
    </row>
    <row r="884" spans="1:7" hidden="1" x14ac:dyDescent="0.2">
      <c r="A884" s="172" t="str">
        <f t="shared" si="26"/>
        <v/>
      </c>
      <c r="B884" s="225" t="str">
        <f>IF(PLANILHA!B884=0,"",PLANILHA!B884)</f>
        <v/>
      </c>
      <c r="C884" s="225" t="str">
        <f>IF(PLANILHA!E884=0,"",PLANILHA!E884)</f>
        <v/>
      </c>
      <c r="D884" s="226" t="str">
        <f>IF(PLANILHA!F884=0,"",PLANILHA!F884)</f>
        <v/>
      </c>
      <c r="E884" s="227" t="str">
        <f>IF(PLANILHA!G884=0,"",PLANILHA!G884)</f>
        <v/>
      </c>
      <c r="F884" s="202"/>
      <c r="G884" s="174" t="str">
        <f t="shared" si="27"/>
        <v>T</v>
      </c>
    </row>
    <row r="885" spans="1:7" hidden="1" x14ac:dyDescent="0.2">
      <c r="A885" s="172" t="str">
        <f t="shared" si="26"/>
        <v/>
      </c>
      <c r="B885" s="225" t="str">
        <f>IF(PLANILHA!B885=0,"",PLANILHA!B885)</f>
        <v/>
      </c>
      <c r="C885" s="225" t="str">
        <f>IF(PLANILHA!E885=0,"",PLANILHA!E885)</f>
        <v/>
      </c>
      <c r="D885" s="226" t="str">
        <f>IF(PLANILHA!F885=0,"",PLANILHA!F885)</f>
        <v/>
      </c>
      <c r="E885" s="227" t="str">
        <f>IF(PLANILHA!G885=0,"",PLANILHA!G885)</f>
        <v/>
      </c>
      <c r="F885" s="202"/>
      <c r="G885" s="174" t="str">
        <f t="shared" si="27"/>
        <v>T</v>
      </c>
    </row>
    <row r="886" spans="1:7" hidden="1" x14ac:dyDescent="0.2">
      <c r="A886" s="172" t="str">
        <f t="shared" si="26"/>
        <v/>
      </c>
      <c r="B886" s="225" t="str">
        <f>IF(PLANILHA!B886=0,"",PLANILHA!B886)</f>
        <v/>
      </c>
      <c r="C886" s="225" t="str">
        <f>IF(PLANILHA!E886=0,"",PLANILHA!E886)</f>
        <v/>
      </c>
      <c r="D886" s="226" t="str">
        <f>IF(PLANILHA!F886=0,"",PLANILHA!F886)</f>
        <v/>
      </c>
      <c r="E886" s="227" t="str">
        <f>IF(PLANILHA!G886=0,"",PLANILHA!G886)</f>
        <v/>
      </c>
      <c r="F886" s="202"/>
      <c r="G886" s="174" t="str">
        <f t="shared" si="27"/>
        <v>T</v>
      </c>
    </row>
    <row r="887" spans="1:7" hidden="1" x14ac:dyDescent="0.2">
      <c r="A887" s="172" t="str">
        <f t="shared" si="26"/>
        <v/>
      </c>
      <c r="B887" s="225" t="str">
        <f>IF(PLANILHA!B887=0,"",PLANILHA!B887)</f>
        <v/>
      </c>
      <c r="C887" s="225" t="str">
        <f>IF(PLANILHA!E887=0,"",PLANILHA!E887)</f>
        <v/>
      </c>
      <c r="D887" s="226" t="str">
        <f>IF(PLANILHA!F887=0,"",PLANILHA!F887)</f>
        <v/>
      </c>
      <c r="E887" s="227" t="str">
        <f>IF(PLANILHA!G887=0,"",PLANILHA!G887)</f>
        <v/>
      </c>
      <c r="F887" s="202"/>
      <c r="G887" s="174" t="str">
        <f t="shared" si="27"/>
        <v>T</v>
      </c>
    </row>
    <row r="888" spans="1:7" hidden="1" x14ac:dyDescent="0.2">
      <c r="A888" s="172" t="str">
        <f t="shared" si="26"/>
        <v/>
      </c>
      <c r="B888" s="225" t="str">
        <f>IF(PLANILHA!B888=0,"",PLANILHA!B888)</f>
        <v/>
      </c>
      <c r="C888" s="225" t="str">
        <f>IF(PLANILHA!E888=0,"",PLANILHA!E888)</f>
        <v/>
      </c>
      <c r="D888" s="226" t="str">
        <f>IF(PLANILHA!F888=0,"",PLANILHA!F888)</f>
        <v/>
      </c>
      <c r="E888" s="227" t="str">
        <f>IF(PLANILHA!G888=0,"",PLANILHA!G888)</f>
        <v/>
      </c>
      <c r="F888" s="202"/>
      <c r="G888" s="174" t="str">
        <f t="shared" si="27"/>
        <v>T</v>
      </c>
    </row>
    <row r="889" spans="1:7" hidden="1" x14ac:dyDescent="0.2">
      <c r="A889" s="172" t="str">
        <f t="shared" si="26"/>
        <v/>
      </c>
      <c r="B889" s="225" t="str">
        <f>IF(PLANILHA!B889=0,"",PLANILHA!B889)</f>
        <v/>
      </c>
      <c r="C889" s="225" t="str">
        <f>IF(PLANILHA!E889=0,"",PLANILHA!E889)</f>
        <v/>
      </c>
      <c r="D889" s="226" t="str">
        <f>IF(PLANILHA!F889=0,"",PLANILHA!F889)</f>
        <v/>
      </c>
      <c r="E889" s="227" t="str">
        <f>IF(PLANILHA!G889=0,"",PLANILHA!G889)</f>
        <v/>
      </c>
      <c r="F889" s="202"/>
      <c r="G889" s="174" t="str">
        <f t="shared" si="27"/>
        <v>T</v>
      </c>
    </row>
    <row r="890" spans="1:7" hidden="1" x14ac:dyDescent="0.2">
      <c r="A890" s="172" t="str">
        <f t="shared" si="26"/>
        <v/>
      </c>
      <c r="B890" s="225" t="str">
        <f>IF(PLANILHA!B890=0,"",PLANILHA!B890)</f>
        <v/>
      </c>
      <c r="C890" s="225" t="str">
        <f>IF(PLANILHA!E890=0,"",PLANILHA!E890)</f>
        <v/>
      </c>
      <c r="D890" s="226" t="str">
        <f>IF(PLANILHA!F890=0,"",PLANILHA!F890)</f>
        <v/>
      </c>
      <c r="E890" s="227" t="str">
        <f>IF(PLANILHA!G890=0,"",PLANILHA!G890)</f>
        <v/>
      </c>
      <c r="F890" s="202"/>
      <c r="G890" s="174" t="str">
        <f t="shared" si="27"/>
        <v>T</v>
      </c>
    </row>
    <row r="891" spans="1:7" hidden="1" x14ac:dyDescent="0.2">
      <c r="A891" s="172" t="str">
        <f t="shared" si="26"/>
        <v/>
      </c>
      <c r="B891" s="225" t="str">
        <f>IF(PLANILHA!B891=0,"",PLANILHA!B891)</f>
        <v/>
      </c>
      <c r="C891" s="225" t="str">
        <f>IF(PLANILHA!E891=0,"",PLANILHA!E891)</f>
        <v/>
      </c>
      <c r="D891" s="226" t="str">
        <f>IF(PLANILHA!F891=0,"",PLANILHA!F891)</f>
        <v/>
      </c>
      <c r="E891" s="227" t="str">
        <f>IF(PLANILHA!G891=0,"",PLANILHA!G891)</f>
        <v/>
      </c>
      <c r="F891" s="202"/>
      <c r="G891" s="174" t="str">
        <f t="shared" si="27"/>
        <v>T</v>
      </c>
    </row>
    <row r="892" spans="1:7" hidden="1" x14ac:dyDescent="0.2">
      <c r="A892" s="172" t="str">
        <f t="shared" si="26"/>
        <v/>
      </c>
      <c r="B892" s="225" t="str">
        <f>IF(PLANILHA!B892=0,"",PLANILHA!B892)</f>
        <v/>
      </c>
      <c r="C892" s="225" t="str">
        <f>IF(PLANILHA!E892=0,"",PLANILHA!E892)</f>
        <v/>
      </c>
      <c r="D892" s="226" t="str">
        <f>IF(PLANILHA!F892=0,"",PLANILHA!F892)</f>
        <v/>
      </c>
      <c r="E892" s="227" t="str">
        <f>IF(PLANILHA!G892=0,"",PLANILHA!G892)</f>
        <v/>
      </c>
      <c r="F892" s="202"/>
      <c r="G892" s="174" t="str">
        <f t="shared" si="27"/>
        <v>T</v>
      </c>
    </row>
    <row r="893" spans="1:7" hidden="1" x14ac:dyDescent="0.2">
      <c r="A893" s="172" t="str">
        <f t="shared" si="26"/>
        <v/>
      </c>
      <c r="B893" s="225" t="str">
        <f>IF(PLANILHA!B893=0,"",PLANILHA!B893)</f>
        <v/>
      </c>
      <c r="C893" s="225" t="str">
        <f>IF(PLANILHA!E893=0,"",PLANILHA!E893)</f>
        <v/>
      </c>
      <c r="D893" s="226" t="str">
        <f>IF(PLANILHA!F893=0,"",PLANILHA!F893)</f>
        <v/>
      </c>
      <c r="E893" s="227" t="str">
        <f>IF(PLANILHA!G893=0,"",PLANILHA!G893)</f>
        <v/>
      </c>
      <c r="F893" s="202"/>
      <c r="G893" s="174" t="str">
        <f t="shared" si="27"/>
        <v>T</v>
      </c>
    </row>
    <row r="894" spans="1:7" hidden="1" x14ac:dyDescent="0.2">
      <c r="A894" s="172" t="str">
        <f t="shared" si="26"/>
        <v/>
      </c>
      <c r="B894" s="225" t="str">
        <f>IF(PLANILHA!B894=0,"",PLANILHA!B894)</f>
        <v/>
      </c>
      <c r="C894" s="225" t="str">
        <f>IF(PLANILHA!E894=0,"",PLANILHA!E894)</f>
        <v/>
      </c>
      <c r="D894" s="226" t="str">
        <f>IF(PLANILHA!F894=0,"",PLANILHA!F894)</f>
        <v/>
      </c>
      <c r="E894" s="227" t="str">
        <f>IF(PLANILHA!G894=0,"",PLANILHA!G894)</f>
        <v/>
      </c>
      <c r="F894" s="202"/>
      <c r="G894" s="174" t="str">
        <f t="shared" si="27"/>
        <v>T</v>
      </c>
    </row>
    <row r="895" spans="1:7" hidden="1" x14ac:dyDescent="0.2">
      <c r="A895" s="172" t="str">
        <f t="shared" si="26"/>
        <v/>
      </c>
      <c r="B895" s="225" t="str">
        <f>IF(PLANILHA!B895=0,"",PLANILHA!B895)</f>
        <v/>
      </c>
      <c r="C895" s="225" t="str">
        <f>IF(PLANILHA!E895=0,"",PLANILHA!E895)</f>
        <v/>
      </c>
      <c r="D895" s="226" t="str">
        <f>IF(PLANILHA!F895=0,"",PLANILHA!F895)</f>
        <v/>
      </c>
      <c r="E895" s="227" t="str">
        <f>IF(PLANILHA!G895=0,"",PLANILHA!G895)</f>
        <v/>
      </c>
      <c r="F895" s="202"/>
      <c r="G895" s="174" t="str">
        <f t="shared" si="27"/>
        <v>T</v>
      </c>
    </row>
    <row r="896" spans="1:7" hidden="1" x14ac:dyDescent="0.2">
      <c r="A896" s="172" t="str">
        <f t="shared" si="26"/>
        <v/>
      </c>
      <c r="B896" s="225" t="str">
        <f>IF(PLANILHA!B896=0,"",PLANILHA!B896)</f>
        <v/>
      </c>
      <c r="C896" s="225" t="str">
        <f>IF(PLANILHA!E896=0,"",PLANILHA!E896)</f>
        <v/>
      </c>
      <c r="D896" s="226" t="str">
        <f>IF(PLANILHA!F896=0,"",PLANILHA!F896)</f>
        <v/>
      </c>
      <c r="E896" s="227" t="str">
        <f>IF(PLANILHA!G896=0,"",PLANILHA!G896)</f>
        <v/>
      </c>
      <c r="F896" s="202"/>
      <c r="G896" s="174" t="str">
        <f t="shared" si="27"/>
        <v>T</v>
      </c>
    </row>
    <row r="897" spans="1:7" hidden="1" x14ac:dyDescent="0.2">
      <c r="A897" s="172" t="str">
        <f t="shared" si="26"/>
        <v/>
      </c>
      <c r="B897" s="225" t="str">
        <f>IF(PLANILHA!B897=0,"",PLANILHA!B897)</f>
        <v/>
      </c>
      <c r="C897" s="225" t="str">
        <f>IF(PLANILHA!E897=0,"",PLANILHA!E897)</f>
        <v/>
      </c>
      <c r="D897" s="226" t="str">
        <f>IF(PLANILHA!F897=0,"",PLANILHA!F897)</f>
        <v/>
      </c>
      <c r="E897" s="227" t="str">
        <f>IF(PLANILHA!G897=0,"",PLANILHA!G897)</f>
        <v/>
      </c>
      <c r="F897" s="202"/>
      <c r="G897" s="174" t="str">
        <f t="shared" si="27"/>
        <v>T</v>
      </c>
    </row>
    <row r="898" spans="1:7" hidden="1" x14ac:dyDescent="0.2">
      <c r="A898" s="172" t="str">
        <f t="shared" si="26"/>
        <v/>
      </c>
      <c r="B898" s="225" t="str">
        <f>IF(PLANILHA!B898=0,"",PLANILHA!B898)</f>
        <v/>
      </c>
      <c r="C898" s="225" t="str">
        <f>IF(PLANILHA!E898=0,"",PLANILHA!E898)</f>
        <v/>
      </c>
      <c r="D898" s="226" t="str">
        <f>IF(PLANILHA!F898=0,"",PLANILHA!F898)</f>
        <v/>
      </c>
      <c r="E898" s="227" t="str">
        <f>IF(PLANILHA!G898=0,"",PLANILHA!G898)</f>
        <v/>
      </c>
      <c r="F898" s="202"/>
      <c r="G898" s="174" t="str">
        <f t="shared" si="27"/>
        <v>T</v>
      </c>
    </row>
    <row r="899" spans="1:7" hidden="1" x14ac:dyDescent="0.2">
      <c r="A899" s="172" t="str">
        <f t="shared" si="26"/>
        <v/>
      </c>
      <c r="B899" s="225" t="str">
        <f>IF(PLANILHA!B899=0,"",PLANILHA!B899)</f>
        <v/>
      </c>
      <c r="C899" s="225" t="str">
        <f>IF(PLANILHA!E899=0,"",PLANILHA!E899)</f>
        <v/>
      </c>
      <c r="D899" s="226" t="str">
        <f>IF(PLANILHA!F899=0,"",PLANILHA!F899)</f>
        <v/>
      </c>
      <c r="E899" s="227" t="str">
        <f>IF(PLANILHA!G899=0,"",PLANILHA!G899)</f>
        <v/>
      </c>
      <c r="F899" s="202"/>
      <c r="G899" s="174" t="str">
        <f t="shared" si="27"/>
        <v>T</v>
      </c>
    </row>
    <row r="900" spans="1:7" hidden="1" x14ac:dyDescent="0.2">
      <c r="A900" s="172" t="str">
        <f t="shared" si="26"/>
        <v/>
      </c>
      <c r="B900" s="225" t="str">
        <f>IF(PLANILHA!B900=0,"",PLANILHA!B900)</f>
        <v/>
      </c>
      <c r="C900" s="225" t="str">
        <f>IF(PLANILHA!E900=0,"",PLANILHA!E900)</f>
        <v/>
      </c>
      <c r="D900" s="226" t="str">
        <f>IF(PLANILHA!F900=0,"",PLANILHA!F900)</f>
        <v/>
      </c>
      <c r="E900" s="227" t="str">
        <f>IF(PLANILHA!G900=0,"",PLANILHA!G900)</f>
        <v/>
      </c>
      <c r="F900" s="202"/>
      <c r="G900" s="174" t="str">
        <f t="shared" si="27"/>
        <v>T</v>
      </c>
    </row>
    <row r="901" spans="1:7" hidden="1" x14ac:dyDescent="0.2">
      <c r="A901" s="172" t="str">
        <f t="shared" si="26"/>
        <v/>
      </c>
      <c r="B901" s="225" t="str">
        <f>IF(PLANILHA!B901=0,"",PLANILHA!B901)</f>
        <v/>
      </c>
      <c r="C901" s="225" t="str">
        <f>IF(PLANILHA!E901=0,"",PLANILHA!E901)</f>
        <v/>
      </c>
      <c r="D901" s="226" t="str">
        <f>IF(PLANILHA!F901=0,"",PLANILHA!F901)</f>
        <v/>
      </c>
      <c r="E901" s="227" t="str">
        <f>IF(PLANILHA!G901=0,"",PLANILHA!G901)</f>
        <v/>
      </c>
      <c r="F901" s="202"/>
      <c r="G901" s="174" t="str">
        <f t="shared" si="27"/>
        <v>T</v>
      </c>
    </row>
    <row r="902" spans="1:7" hidden="1" x14ac:dyDescent="0.2">
      <c r="A902" s="172" t="str">
        <f t="shared" si="26"/>
        <v/>
      </c>
      <c r="B902" s="225" t="str">
        <f>IF(PLANILHA!B902=0,"",PLANILHA!B902)</f>
        <v/>
      </c>
      <c r="C902" s="225" t="str">
        <f>IF(PLANILHA!E902=0,"",PLANILHA!E902)</f>
        <v/>
      </c>
      <c r="D902" s="226" t="str">
        <f>IF(PLANILHA!F902=0,"",PLANILHA!F902)</f>
        <v/>
      </c>
      <c r="E902" s="227" t="str">
        <f>IF(PLANILHA!G902=0,"",PLANILHA!G902)</f>
        <v/>
      </c>
      <c r="F902" s="202"/>
      <c r="G902" s="174" t="str">
        <f t="shared" si="27"/>
        <v>T</v>
      </c>
    </row>
    <row r="903" spans="1:7" hidden="1" x14ac:dyDescent="0.2">
      <c r="A903" s="172" t="str">
        <f t="shared" si="26"/>
        <v/>
      </c>
      <c r="B903" s="225" t="str">
        <f>IF(PLANILHA!B903=0,"",PLANILHA!B903)</f>
        <v/>
      </c>
      <c r="C903" s="225" t="str">
        <f>IF(PLANILHA!E903=0,"",PLANILHA!E903)</f>
        <v/>
      </c>
      <c r="D903" s="226" t="str">
        <f>IF(PLANILHA!F903=0,"",PLANILHA!F903)</f>
        <v/>
      </c>
      <c r="E903" s="227" t="str">
        <f>IF(PLANILHA!G903=0,"",PLANILHA!G903)</f>
        <v/>
      </c>
      <c r="F903" s="202"/>
      <c r="G903" s="174" t="str">
        <f t="shared" si="27"/>
        <v>T</v>
      </c>
    </row>
    <row r="904" spans="1:7" hidden="1" x14ac:dyDescent="0.2">
      <c r="A904" s="172" t="str">
        <f t="shared" si="26"/>
        <v/>
      </c>
      <c r="B904" s="225" t="str">
        <f>IF(PLANILHA!B904=0,"",PLANILHA!B904)</f>
        <v/>
      </c>
      <c r="C904" s="225" t="str">
        <f>IF(PLANILHA!E904=0,"",PLANILHA!E904)</f>
        <v/>
      </c>
      <c r="D904" s="226" t="str">
        <f>IF(PLANILHA!F904=0,"",PLANILHA!F904)</f>
        <v/>
      </c>
      <c r="E904" s="227" t="str">
        <f>IF(PLANILHA!G904=0,"",PLANILHA!G904)</f>
        <v/>
      </c>
      <c r="F904" s="202"/>
      <c r="G904" s="174" t="str">
        <f t="shared" si="27"/>
        <v>T</v>
      </c>
    </row>
    <row r="905" spans="1:7" hidden="1" x14ac:dyDescent="0.2">
      <c r="A905" s="172" t="str">
        <f t="shared" si="26"/>
        <v/>
      </c>
      <c r="B905" s="225" t="str">
        <f>IF(PLANILHA!B905=0,"",PLANILHA!B905)</f>
        <v/>
      </c>
      <c r="C905" s="225" t="str">
        <f>IF(PLANILHA!E905=0,"",PLANILHA!E905)</f>
        <v/>
      </c>
      <c r="D905" s="226" t="str">
        <f>IF(PLANILHA!F905=0,"",PLANILHA!F905)</f>
        <v/>
      </c>
      <c r="E905" s="227" t="str">
        <f>IF(PLANILHA!G905=0,"",PLANILHA!G905)</f>
        <v/>
      </c>
      <c r="F905" s="202"/>
      <c r="G905" s="174" t="str">
        <f t="shared" si="27"/>
        <v>T</v>
      </c>
    </row>
    <row r="906" spans="1:7" hidden="1" x14ac:dyDescent="0.2">
      <c r="A906" s="172" t="str">
        <f t="shared" si="26"/>
        <v/>
      </c>
      <c r="B906" s="225" t="str">
        <f>IF(PLANILHA!B906=0,"",PLANILHA!B906)</f>
        <v/>
      </c>
      <c r="C906" s="225" t="str">
        <f>IF(PLANILHA!E906=0,"",PLANILHA!E906)</f>
        <v/>
      </c>
      <c r="D906" s="226" t="str">
        <f>IF(PLANILHA!F906=0,"",PLANILHA!F906)</f>
        <v/>
      </c>
      <c r="E906" s="227" t="str">
        <f>IF(PLANILHA!G906=0,"",PLANILHA!G906)</f>
        <v/>
      </c>
      <c r="F906" s="202"/>
      <c r="G906" s="174" t="str">
        <f t="shared" si="27"/>
        <v>T</v>
      </c>
    </row>
    <row r="907" spans="1:7" hidden="1" x14ac:dyDescent="0.2">
      <c r="A907" s="172" t="str">
        <f t="shared" si="26"/>
        <v/>
      </c>
      <c r="B907" s="225" t="str">
        <f>IF(PLANILHA!B907=0,"",PLANILHA!B907)</f>
        <v/>
      </c>
      <c r="C907" s="225" t="str">
        <f>IF(PLANILHA!E907=0,"",PLANILHA!E907)</f>
        <v/>
      </c>
      <c r="D907" s="226" t="str">
        <f>IF(PLANILHA!F907=0,"",PLANILHA!F907)</f>
        <v/>
      </c>
      <c r="E907" s="227" t="str">
        <f>IF(PLANILHA!G907=0,"",PLANILHA!G907)</f>
        <v/>
      </c>
      <c r="F907" s="202"/>
      <c r="G907" s="174" t="str">
        <f t="shared" si="27"/>
        <v>T</v>
      </c>
    </row>
    <row r="908" spans="1:7" hidden="1" x14ac:dyDescent="0.2">
      <c r="A908" s="172" t="str">
        <f t="shared" si="26"/>
        <v/>
      </c>
      <c r="B908" s="225" t="str">
        <f>IF(PLANILHA!B908=0,"",PLANILHA!B908)</f>
        <v/>
      </c>
      <c r="C908" s="225" t="str">
        <f>IF(PLANILHA!E908=0,"",PLANILHA!E908)</f>
        <v/>
      </c>
      <c r="D908" s="226" t="str">
        <f>IF(PLANILHA!F908=0,"",PLANILHA!F908)</f>
        <v/>
      </c>
      <c r="E908" s="227" t="str">
        <f>IF(PLANILHA!G908=0,"",PLANILHA!G908)</f>
        <v/>
      </c>
      <c r="F908" s="202"/>
      <c r="G908" s="174" t="str">
        <f t="shared" si="27"/>
        <v>T</v>
      </c>
    </row>
    <row r="909" spans="1:7" hidden="1" x14ac:dyDescent="0.2">
      <c r="A909" s="172" t="str">
        <f t="shared" si="26"/>
        <v/>
      </c>
      <c r="B909" s="225" t="str">
        <f>IF(PLANILHA!B909=0,"",PLANILHA!B909)</f>
        <v/>
      </c>
      <c r="C909" s="225" t="str">
        <f>IF(PLANILHA!E909=0,"",PLANILHA!E909)</f>
        <v/>
      </c>
      <c r="D909" s="226" t="str">
        <f>IF(PLANILHA!F909=0,"",PLANILHA!F909)</f>
        <v/>
      </c>
      <c r="E909" s="227" t="str">
        <f>IF(PLANILHA!G909=0,"",PLANILHA!G909)</f>
        <v/>
      </c>
      <c r="F909" s="202"/>
      <c r="G909" s="174" t="str">
        <f t="shared" si="27"/>
        <v>T</v>
      </c>
    </row>
    <row r="910" spans="1:7" hidden="1" x14ac:dyDescent="0.2">
      <c r="A910" s="172" t="str">
        <f t="shared" ref="A910:A973" si="28">IF(B910&lt;&gt;"","F","")</f>
        <v/>
      </c>
      <c r="B910" s="225" t="str">
        <f>IF(PLANILHA!B910=0,"",PLANILHA!B910)</f>
        <v/>
      </c>
      <c r="C910" s="225" t="str">
        <f>IF(PLANILHA!E910=0,"",PLANILHA!E910)</f>
        <v/>
      </c>
      <c r="D910" s="226" t="str">
        <f>IF(PLANILHA!F910=0,"",PLANILHA!F910)</f>
        <v/>
      </c>
      <c r="E910" s="227" t="str">
        <f>IF(PLANILHA!G910=0,"",PLANILHA!G910)</f>
        <v/>
      </c>
      <c r="F910" s="202"/>
      <c r="G910" s="174" t="str">
        <f t="shared" ref="G910:G973" si="29">IF(E910="","T","I")</f>
        <v>T</v>
      </c>
    </row>
    <row r="911" spans="1:7" hidden="1" x14ac:dyDescent="0.2">
      <c r="A911" s="172" t="str">
        <f t="shared" si="28"/>
        <v/>
      </c>
      <c r="B911" s="225" t="str">
        <f>IF(PLANILHA!B911=0,"",PLANILHA!B911)</f>
        <v/>
      </c>
      <c r="C911" s="225" t="str">
        <f>IF(PLANILHA!E911=0,"",PLANILHA!E911)</f>
        <v/>
      </c>
      <c r="D911" s="226" t="str">
        <f>IF(PLANILHA!F911=0,"",PLANILHA!F911)</f>
        <v/>
      </c>
      <c r="E911" s="227" t="str">
        <f>IF(PLANILHA!G911=0,"",PLANILHA!G911)</f>
        <v/>
      </c>
      <c r="F911" s="202"/>
      <c r="G911" s="174" t="str">
        <f t="shared" si="29"/>
        <v>T</v>
      </c>
    </row>
    <row r="912" spans="1:7" hidden="1" x14ac:dyDescent="0.2">
      <c r="A912" s="172" t="str">
        <f t="shared" si="28"/>
        <v/>
      </c>
      <c r="B912" s="225" t="str">
        <f>IF(PLANILHA!B912=0,"",PLANILHA!B912)</f>
        <v/>
      </c>
      <c r="C912" s="225" t="str">
        <f>IF(PLANILHA!E912=0,"",PLANILHA!E912)</f>
        <v/>
      </c>
      <c r="D912" s="226" t="str">
        <f>IF(PLANILHA!F912=0,"",PLANILHA!F912)</f>
        <v/>
      </c>
      <c r="E912" s="227" t="str">
        <f>IF(PLANILHA!G912=0,"",PLANILHA!G912)</f>
        <v/>
      </c>
      <c r="F912" s="202"/>
      <c r="G912" s="174" t="str">
        <f t="shared" si="29"/>
        <v>T</v>
      </c>
    </row>
    <row r="913" spans="1:7" hidden="1" x14ac:dyDescent="0.2">
      <c r="A913" s="172" t="str">
        <f t="shared" si="28"/>
        <v/>
      </c>
      <c r="B913" s="225" t="str">
        <f>IF(PLANILHA!B913=0,"",PLANILHA!B913)</f>
        <v/>
      </c>
      <c r="C913" s="225" t="str">
        <f>IF(PLANILHA!E913=0,"",PLANILHA!E913)</f>
        <v/>
      </c>
      <c r="D913" s="226" t="str">
        <f>IF(PLANILHA!F913=0,"",PLANILHA!F913)</f>
        <v/>
      </c>
      <c r="E913" s="227" t="str">
        <f>IF(PLANILHA!G913=0,"",PLANILHA!G913)</f>
        <v/>
      </c>
      <c r="F913" s="202"/>
      <c r="G913" s="174" t="str">
        <f t="shared" si="29"/>
        <v>T</v>
      </c>
    </row>
    <row r="914" spans="1:7" hidden="1" x14ac:dyDescent="0.2">
      <c r="A914" s="172" t="str">
        <f t="shared" si="28"/>
        <v/>
      </c>
      <c r="B914" s="225" t="str">
        <f>IF(PLANILHA!B914=0,"",PLANILHA!B914)</f>
        <v/>
      </c>
      <c r="C914" s="225" t="str">
        <f>IF(PLANILHA!E914=0,"",PLANILHA!E914)</f>
        <v/>
      </c>
      <c r="D914" s="226" t="str">
        <f>IF(PLANILHA!F914=0,"",PLANILHA!F914)</f>
        <v/>
      </c>
      <c r="E914" s="227" t="str">
        <f>IF(PLANILHA!G914=0,"",PLANILHA!G914)</f>
        <v/>
      </c>
      <c r="F914" s="202"/>
      <c r="G914" s="174" t="str">
        <f t="shared" si="29"/>
        <v>T</v>
      </c>
    </row>
    <row r="915" spans="1:7" hidden="1" x14ac:dyDescent="0.2">
      <c r="A915" s="172" t="str">
        <f t="shared" si="28"/>
        <v/>
      </c>
      <c r="B915" s="225" t="str">
        <f>IF(PLANILHA!B915=0,"",PLANILHA!B915)</f>
        <v/>
      </c>
      <c r="C915" s="225" t="str">
        <f>IF(PLANILHA!E915=0,"",PLANILHA!E915)</f>
        <v/>
      </c>
      <c r="D915" s="226" t="str">
        <f>IF(PLANILHA!F915=0,"",PLANILHA!F915)</f>
        <v/>
      </c>
      <c r="E915" s="227" t="str">
        <f>IF(PLANILHA!G915=0,"",PLANILHA!G915)</f>
        <v/>
      </c>
      <c r="F915" s="202"/>
      <c r="G915" s="174" t="str">
        <f t="shared" si="29"/>
        <v>T</v>
      </c>
    </row>
    <row r="916" spans="1:7" hidden="1" x14ac:dyDescent="0.2">
      <c r="A916" s="172" t="str">
        <f t="shared" si="28"/>
        <v/>
      </c>
      <c r="B916" s="225" t="str">
        <f>IF(PLANILHA!B916=0,"",PLANILHA!B916)</f>
        <v/>
      </c>
      <c r="C916" s="225" t="str">
        <f>IF(PLANILHA!E916=0,"",PLANILHA!E916)</f>
        <v/>
      </c>
      <c r="D916" s="226" t="str">
        <f>IF(PLANILHA!F916=0,"",PLANILHA!F916)</f>
        <v/>
      </c>
      <c r="E916" s="227" t="str">
        <f>IF(PLANILHA!G916=0,"",PLANILHA!G916)</f>
        <v/>
      </c>
      <c r="F916" s="202"/>
      <c r="G916" s="174" t="str">
        <f t="shared" si="29"/>
        <v>T</v>
      </c>
    </row>
    <row r="917" spans="1:7" hidden="1" x14ac:dyDescent="0.2">
      <c r="A917" s="172" t="str">
        <f t="shared" si="28"/>
        <v/>
      </c>
      <c r="B917" s="225" t="str">
        <f>IF(PLANILHA!B917=0,"",PLANILHA!B917)</f>
        <v/>
      </c>
      <c r="C917" s="225" t="str">
        <f>IF(PLANILHA!E917=0,"",PLANILHA!E917)</f>
        <v/>
      </c>
      <c r="D917" s="226" t="str">
        <f>IF(PLANILHA!F917=0,"",PLANILHA!F917)</f>
        <v/>
      </c>
      <c r="E917" s="227" t="str">
        <f>IF(PLANILHA!G917=0,"",PLANILHA!G917)</f>
        <v/>
      </c>
      <c r="F917" s="202"/>
      <c r="G917" s="174" t="str">
        <f t="shared" si="29"/>
        <v>T</v>
      </c>
    </row>
    <row r="918" spans="1:7" hidden="1" x14ac:dyDescent="0.2">
      <c r="A918" s="172" t="str">
        <f t="shared" si="28"/>
        <v/>
      </c>
      <c r="B918" s="225" t="str">
        <f>IF(PLANILHA!B918=0,"",PLANILHA!B918)</f>
        <v/>
      </c>
      <c r="C918" s="225" t="str">
        <f>IF(PLANILHA!E918=0,"",PLANILHA!E918)</f>
        <v/>
      </c>
      <c r="D918" s="226" t="str">
        <f>IF(PLANILHA!F918=0,"",PLANILHA!F918)</f>
        <v/>
      </c>
      <c r="E918" s="227" t="str">
        <f>IF(PLANILHA!G918=0,"",PLANILHA!G918)</f>
        <v/>
      </c>
      <c r="F918" s="202"/>
      <c r="G918" s="174" t="str">
        <f t="shared" si="29"/>
        <v>T</v>
      </c>
    </row>
    <row r="919" spans="1:7" hidden="1" x14ac:dyDescent="0.2">
      <c r="A919" s="172" t="str">
        <f t="shared" si="28"/>
        <v/>
      </c>
      <c r="B919" s="225" t="str">
        <f>IF(PLANILHA!B919=0,"",PLANILHA!B919)</f>
        <v/>
      </c>
      <c r="C919" s="225" t="str">
        <f>IF(PLANILHA!E919=0,"",PLANILHA!E919)</f>
        <v/>
      </c>
      <c r="D919" s="226" t="str">
        <f>IF(PLANILHA!F919=0,"",PLANILHA!F919)</f>
        <v/>
      </c>
      <c r="E919" s="227" t="str">
        <f>IF(PLANILHA!G919=0,"",PLANILHA!G919)</f>
        <v/>
      </c>
      <c r="F919" s="202"/>
      <c r="G919" s="174" t="str">
        <f t="shared" si="29"/>
        <v>T</v>
      </c>
    </row>
    <row r="920" spans="1:7" hidden="1" x14ac:dyDescent="0.2">
      <c r="A920" s="172" t="str">
        <f t="shared" si="28"/>
        <v/>
      </c>
      <c r="B920" s="225" t="str">
        <f>IF(PLANILHA!B920=0,"",PLANILHA!B920)</f>
        <v/>
      </c>
      <c r="C920" s="225" t="str">
        <f>IF(PLANILHA!E920=0,"",PLANILHA!E920)</f>
        <v/>
      </c>
      <c r="D920" s="226" t="str">
        <f>IF(PLANILHA!F920=0,"",PLANILHA!F920)</f>
        <v/>
      </c>
      <c r="E920" s="227" t="str">
        <f>IF(PLANILHA!G920=0,"",PLANILHA!G920)</f>
        <v/>
      </c>
      <c r="F920" s="202"/>
      <c r="G920" s="174" t="str">
        <f t="shared" si="29"/>
        <v>T</v>
      </c>
    </row>
    <row r="921" spans="1:7" hidden="1" x14ac:dyDescent="0.2">
      <c r="A921" s="172" t="str">
        <f t="shared" si="28"/>
        <v/>
      </c>
      <c r="B921" s="225" t="str">
        <f>IF(PLANILHA!B921=0,"",PLANILHA!B921)</f>
        <v/>
      </c>
      <c r="C921" s="225" t="str">
        <f>IF(PLANILHA!E921=0,"",PLANILHA!E921)</f>
        <v/>
      </c>
      <c r="D921" s="226" t="str">
        <f>IF(PLANILHA!F921=0,"",PLANILHA!F921)</f>
        <v/>
      </c>
      <c r="E921" s="227" t="str">
        <f>IF(PLANILHA!G921=0,"",PLANILHA!G921)</f>
        <v/>
      </c>
      <c r="F921" s="202"/>
      <c r="G921" s="174" t="str">
        <f t="shared" si="29"/>
        <v>T</v>
      </c>
    </row>
    <row r="922" spans="1:7" hidden="1" x14ac:dyDescent="0.2">
      <c r="A922" s="172" t="str">
        <f t="shared" si="28"/>
        <v/>
      </c>
      <c r="B922" s="225" t="str">
        <f>IF(PLANILHA!B922=0,"",PLANILHA!B922)</f>
        <v/>
      </c>
      <c r="C922" s="225" t="str">
        <f>IF(PLANILHA!E922=0,"",PLANILHA!E922)</f>
        <v/>
      </c>
      <c r="D922" s="226" t="str">
        <f>IF(PLANILHA!F922=0,"",PLANILHA!F922)</f>
        <v/>
      </c>
      <c r="E922" s="227" t="str">
        <f>IF(PLANILHA!G922=0,"",PLANILHA!G922)</f>
        <v/>
      </c>
      <c r="F922" s="202"/>
      <c r="G922" s="174" t="str">
        <f t="shared" si="29"/>
        <v>T</v>
      </c>
    </row>
    <row r="923" spans="1:7" hidden="1" x14ac:dyDescent="0.2">
      <c r="A923" s="172" t="str">
        <f t="shared" si="28"/>
        <v/>
      </c>
      <c r="B923" s="225" t="str">
        <f>IF(PLANILHA!B923=0,"",PLANILHA!B923)</f>
        <v/>
      </c>
      <c r="C923" s="225" t="str">
        <f>IF(PLANILHA!E923=0,"",PLANILHA!E923)</f>
        <v/>
      </c>
      <c r="D923" s="226" t="str">
        <f>IF(PLANILHA!F923=0,"",PLANILHA!F923)</f>
        <v/>
      </c>
      <c r="E923" s="227" t="str">
        <f>IF(PLANILHA!G923=0,"",PLANILHA!G923)</f>
        <v/>
      </c>
      <c r="F923" s="202"/>
      <c r="G923" s="174" t="str">
        <f t="shared" si="29"/>
        <v>T</v>
      </c>
    </row>
    <row r="924" spans="1:7" hidden="1" x14ac:dyDescent="0.2">
      <c r="A924" s="172" t="str">
        <f t="shared" si="28"/>
        <v/>
      </c>
      <c r="B924" s="225" t="str">
        <f>IF(PLANILHA!B924=0,"",PLANILHA!B924)</f>
        <v/>
      </c>
      <c r="C924" s="225" t="str">
        <f>IF(PLANILHA!E924=0,"",PLANILHA!E924)</f>
        <v/>
      </c>
      <c r="D924" s="226" t="str">
        <f>IF(PLANILHA!F924=0,"",PLANILHA!F924)</f>
        <v/>
      </c>
      <c r="E924" s="227" t="str">
        <f>IF(PLANILHA!G924=0,"",PLANILHA!G924)</f>
        <v/>
      </c>
      <c r="F924" s="202"/>
      <c r="G924" s="174" t="str">
        <f t="shared" si="29"/>
        <v>T</v>
      </c>
    </row>
    <row r="925" spans="1:7" hidden="1" x14ac:dyDescent="0.2">
      <c r="A925" s="172" t="str">
        <f t="shared" si="28"/>
        <v/>
      </c>
      <c r="B925" s="225" t="str">
        <f>IF(PLANILHA!B925=0,"",PLANILHA!B925)</f>
        <v/>
      </c>
      <c r="C925" s="225" t="str">
        <f>IF(PLANILHA!E925=0,"",PLANILHA!E925)</f>
        <v/>
      </c>
      <c r="D925" s="226" t="str">
        <f>IF(PLANILHA!F925=0,"",PLANILHA!F925)</f>
        <v/>
      </c>
      <c r="E925" s="227" t="str">
        <f>IF(PLANILHA!G925=0,"",PLANILHA!G925)</f>
        <v/>
      </c>
      <c r="F925" s="202"/>
      <c r="G925" s="174" t="str">
        <f t="shared" si="29"/>
        <v>T</v>
      </c>
    </row>
    <row r="926" spans="1:7" hidden="1" x14ac:dyDescent="0.2">
      <c r="A926" s="172" t="str">
        <f t="shared" si="28"/>
        <v/>
      </c>
      <c r="B926" s="225" t="str">
        <f>IF(PLANILHA!B926=0,"",PLANILHA!B926)</f>
        <v/>
      </c>
      <c r="C926" s="225" t="str">
        <f>IF(PLANILHA!E926=0,"",PLANILHA!E926)</f>
        <v/>
      </c>
      <c r="D926" s="226" t="str">
        <f>IF(PLANILHA!F926=0,"",PLANILHA!F926)</f>
        <v/>
      </c>
      <c r="E926" s="227" t="str">
        <f>IF(PLANILHA!G926=0,"",PLANILHA!G926)</f>
        <v/>
      </c>
      <c r="F926" s="202"/>
      <c r="G926" s="174" t="str">
        <f t="shared" si="29"/>
        <v>T</v>
      </c>
    </row>
    <row r="927" spans="1:7" hidden="1" x14ac:dyDescent="0.2">
      <c r="A927" s="172" t="str">
        <f t="shared" si="28"/>
        <v/>
      </c>
      <c r="B927" s="225" t="str">
        <f>IF(PLANILHA!B927=0,"",PLANILHA!B927)</f>
        <v/>
      </c>
      <c r="C927" s="225" t="str">
        <f>IF(PLANILHA!E927=0,"",PLANILHA!E927)</f>
        <v/>
      </c>
      <c r="D927" s="226" t="str">
        <f>IF(PLANILHA!F927=0,"",PLANILHA!F927)</f>
        <v/>
      </c>
      <c r="E927" s="227" t="str">
        <f>IF(PLANILHA!G927=0,"",PLANILHA!G927)</f>
        <v/>
      </c>
      <c r="F927" s="202"/>
      <c r="G927" s="174" t="str">
        <f t="shared" si="29"/>
        <v>T</v>
      </c>
    </row>
    <row r="928" spans="1:7" hidden="1" x14ac:dyDescent="0.2">
      <c r="A928" s="172" t="str">
        <f t="shared" si="28"/>
        <v/>
      </c>
      <c r="B928" s="225" t="str">
        <f>IF(PLANILHA!B928=0,"",PLANILHA!B928)</f>
        <v/>
      </c>
      <c r="C928" s="225" t="str">
        <f>IF(PLANILHA!E928=0,"",PLANILHA!E928)</f>
        <v/>
      </c>
      <c r="D928" s="226" t="str">
        <f>IF(PLANILHA!F928=0,"",PLANILHA!F928)</f>
        <v/>
      </c>
      <c r="E928" s="227" t="str">
        <f>IF(PLANILHA!G928=0,"",PLANILHA!G928)</f>
        <v/>
      </c>
      <c r="F928" s="202"/>
      <c r="G928" s="174" t="str">
        <f t="shared" si="29"/>
        <v>T</v>
      </c>
    </row>
    <row r="929" spans="1:7" hidden="1" x14ac:dyDescent="0.2">
      <c r="A929" s="172" t="str">
        <f t="shared" si="28"/>
        <v/>
      </c>
      <c r="B929" s="225" t="str">
        <f>IF(PLANILHA!B929=0,"",PLANILHA!B929)</f>
        <v/>
      </c>
      <c r="C929" s="225" t="str">
        <f>IF(PLANILHA!E929=0,"",PLANILHA!E929)</f>
        <v/>
      </c>
      <c r="D929" s="226" t="str">
        <f>IF(PLANILHA!F929=0,"",PLANILHA!F929)</f>
        <v/>
      </c>
      <c r="E929" s="227" t="str">
        <f>IF(PLANILHA!G929=0,"",PLANILHA!G929)</f>
        <v/>
      </c>
      <c r="F929" s="202"/>
      <c r="G929" s="174" t="str">
        <f t="shared" si="29"/>
        <v>T</v>
      </c>
    </row>
    <row r="930" spans="1:7" hidden="1" x14ac:dyDescent="0.2">
      <c r="A930" s="172" t="str">
        <f t="shared" si="28"/>
        <v/>
      </c>
      <c r="B930" s="225" t="str">
        <f>IF(PLANILHA!B930=0,"",PLANILHA!B930)</f>
        <v/>
      </c>
      <c r="C930" s="225" t="str">
        <f>IF(PLANILHA!E930=0,"",PLANILHA!E930)</f>
        <v/>
      </c>
      <c r="D930" s="226" t="str">
        <f>IF(PLANILHA!F930=0,"",PLANILHA!F930)</f>
        <v/>
      </c>
      <c r="E930" s="227" t="str">
        <f>IF(PLANILHA!G930=0,"",PLANILHA!G930)</f>
        <v/>
      </c>
      <c r="F930" s="202"/>
      <c r="G930" s="174" t="str">
        <f t="shared" si="29"/>
        <v>T</v>
      </c>
    </row>
    <row r="931" spans="1:7" hidden="1" x14ac:dyDescent="0.2">
      <c r="A931" s="172" t="str">
        <f t="shared" si="28"/>
        <v/>
      </c>
      <c r="B931" s="225" t="str">
        <f>IF(PLANILHA!B931=0,"",PLANILHA!B931)</f>
        <v/>
      </c>
      <c r="C931" s="225" t="str">
        <f>IF(PLANILHA!E931=0,"",PLANILHA!E931)</f>
        <v/>
      </c>
      <c r="D931" s="226" t="str">
        <f>IF(PLANILHA!F931=0,"",PLANILHA!F931)</f>
        <v/>
      </c>
      <c r="E931" s="227" t="str">
        <f>IF(PLANILHA!G931=0,"",PLANILHA!G931)</f>
        <v/>
      </c>
      <c r="F931" s="202"/>
      <c r="G931" s="174" t="str">
        <f t="shared" si="29"/>
        <v>T</v>
      </c>
    </row>
    <row r="932" spans="1:7" hidden="1" x14ac:dyDescent="0.2">
      <c r="A932" s="172" t="str">
        <f t="shared" si="28"/>
        <v/>
      </c>
      <c r="B932" s="225" t="str">
        <f>IF(PLANILHA!B932=0,"",PLANILHA!B932)</f>
        <v/>
      </c>
      <c r="C932" s="225" t="str">
        <f>IF(PLANILHA!E932=0,"",PLANILHA!E932)</f>
        <v/>
      </c>
      <c r="D932" s="226" t="str">
        <f>IF(PLANILHA!F932=0,"",PLANILHA!F932)</f>
        <v/>
      </c>
      <c r="E932" s="227" t="str">
        <f>IF(PLANILHA!G932=0,"",PLANILHA!G932)</f>
        <v/>
      </c>
      <c r="F932" s="202"/>
      <c r="G932" s="174" t="str">
        <f t="shared" si="29"/>
        <v>T</v>
      </c>
    </row>
    <row r="933" spans="1:7" hidden="1" x14ac:dyDescent="0.2">
      <c r="A933" s="172" t="str">
        <f t="shared" si="28"/>
        <v/>
      </c>
      <c r="B933" s="225" t="str">
        <f>IF(PLANILHA!B933=0,"",PLANILHA!B933)</f>
        <v/>
      </c>
      <c r="C933" s="225" t="str">
        <f>IF(PLANILHA!E933=0,"",PLANILHA!E933)</f>
        <v/>
      </c>
      <c r="D933" s="226" t="str">
        <f>IF(PLANILHA!F933=0,"",PLANILHA!F933)</f>
        <v/>
      </c>
      <c r="E933" s="227" t="str">
        <f>IF(PLANILHA!G933=0,"",PLANILHA!G933)</f>
        <v/>
      </c>
      <c r="F933" s="202"/>
      <c r="G933" s="174" t="str">
        <f t="shared" si="29"/>
        <v>T</v>
      </c>
    </row>
    <row r="934" spans="1:7" hidden="1" x14ac:dyDescent="0.2">
      <c r="A934" s="172" t="str">
        <f t="shared" si="28"/>
        <v/>
      </c>
      <c r="B934" s="225" t="str">
        <f>IF(PLANILHA!B934=0,"",PLANILHA!B934)</f>
        <v/>
      </c>
      <c r="C934" s="225" t="str">
        <f>IF(PLANILHA!E934=0,"",PLANILHA!E934)</f>
        <v/>
      </c>
      <c r="D934" s="226" t="str">
        <f>IF(PLANILHA!F934=0,"",PLANILHA!F934)</f>
        <v/>
      </c>
      <c r="E934" s="227" t="str">
        <f>IF(PLANILHA!G934=0,"",PLANILHA!G934)</f>
        <v/>
      </c>
      <c r="F934" s="202"/>
      <c r="G934" s="174" t="str">
        <f t="shared" si="29"/>
        <v>T</v>
      </c>
    </row>
    <row r="935" spans="1:7" hidden="1" x14ac:dyDescent="0.2">
      <c r="A935" s="172" t="str">
        <f t="shared" si="28"/>
        <v/>
      </c>
      <c r="B935" s="225" t="str">
        <f>IF(PLANILHA!B935=0,"",PLANILHA!B935)</f>
        <v/>
      </c>
      <c r="C935" s="225" t="str">
        <f>IF(PLANILHA!E935=0,"",PLANILHA!E935)</f>
        <v/>
      </c>
      <c r="D935" s="226" t="str">
        <f>IF(PLANILHA!F935=0,"",PLANILHA!F935)</f>
        <v/>
      </c>
      <c r="E935" s="227" t="str">
        <f>IF(PLANILHA!G935=0,"",PLANILHA!G935)</f>
        <v/>
      </c>
      <c r="F935" s="202"/>
      <c r="G935" s="174" t="str">
        <f t="shared" si="29"/>
        <v>T</v>
      </c>
    </row>
    <row r="936" spans="1:7" hidden="1" x14ac:dyDescent="0.2">
      <c r="A936" s="172" t="str">
        <f t="shared" si="28"/>
        <v/>
      </c>
      <c r="B936" s="225" t="str">
        <f>IF(PLANILHA!B936=0,"",PLANILHA!B936)</f>
        <v/>
      </c>
      <c r="C936" s="225" t="str">
        <f>IF(PLANILHA!E936=0,"",PLANILHA!E936)</f>
        <v/>
      </c>
      <c r="D936" s="226" t="str">
        <f>IF(PLANILHA!F936=0,"",PLANILHA!F936)</f>
        <v/>
      </c>
      <c r="E936" s="227" t="str">
        <f>IF(PLANILHA!G936=0,"",PLANILHA!G936)</f>
        <v/>
      </c>
      <c r="F936" s="202"/>
      <c r="G936" s="174" t="str">
        <f t="shared" si="29"/>
        <v>T</v>
      </c>
    </row>
    <row r="937" spans="1:7" hidden="1" x14ac:dyDescent="0.2">
      <c r="A937" s="172" t="str">
        <f t="shared" si="28"/>
        <v/>
      </c>
      <c r="B937" s="225" t="str">
        <f>IF(PLANILHA!B937=0,"",PLANILHA!B937)</f>
        <v/>
      </c>
      <c r="C937" s="225" t="str">
        <f>IF(PLANILHA!E937=0,"",PLANILHA!E937)</f>
        <v/>
      </c>
      <c r="D937" s="226" t="str">
        <f>IF(PLANILHA!F937=0,"",PLANILHA!F937)</f>
        <v/>
      </c>
      <c r="E937" s="227" t="str">
        <f>IF(PLANILHA!G937=0,"",PLANILHA!G937)</f>
        <v/>
      </c>
      <c r="F937" s="202"/>
      <c r="G937" s="174" t="str">
        <f t="shared" si="29"/>
        <v>T</v>
      </c>
    </row>
    <row r="938" spans="1:7" hidden="1" x14ac:dyDescent="0.2">
      <c r="A938" s="172" t="str">
        <f t="shared" si="28"/>
        <v/>
      </c>
      <c r="B938" s="225" t="str">
        <f>IF(PLANILHA!B938=0,"",PLANILHA!B938)</f>
        <v/>
      </c>
      <c r="C938" s="225" t="str">
        <f>IF(PLANILHA!E938=0,"",PLANILHA!E938)</f>
        <v/>
      </c>
      <c r="D938" s="226" t="str">
        <f>IF(PLANILHA!F938=0,"",PLANILHA!F938)</f>
        <v/>
      </c>
      <c r="E938" s="227" t="str">
        <f>IF(PLANILHA!G938=0,"",PLANILHA!G938)</f>
        <v/>
      </c>
      <c r="F938" s="202"/>
      <c r="G938" s="174" t="str">
        <f t="shared" si="29"/>
        <v>T</v>
      </c>
    </row>
    <row r="939" spans="1:7" hidden="1" x14ac:dyDescent="0.2">
      <c r="A939" s="172" t="str">
        <f t="shared" si="28"/>
        <v/>
      </c>
      <c r="B939" s="225" t="str">
        <f>IF(PLANILHA!B939=0,"",PLANILHA!B939)</f>
        <v/>
      </c>
      <c r="C939" s="225" t="str">
        <f>IF(PLANILHA!E939=0,"",PLANILHA!E939)</f>
        <v/>
      </c>
      <c r="D939" s="226" t="str">
        <f>IF(PLANILHA!F939=0,"",PLANILHA!F939)</f>
        <v/>
      </c>
      <c r="E939" s="227" t="str">
        <f>IF(PLANILHA!G939=0,"",PLANILHA!G939)</f>
        <v/>
      </c>
      <c r="F939" s="202"/>
      <c r="G939" s="174" t="str">
        <f t="shared" si="29"/>
        <v>T</v>
      </c>
    </row>
    <row r="940" spans="1:7" hidden="1" x14ac:dyDescent="0.2">
      <c r="A940" s="172" t="str">
        <f t="shared" si="28"/>
        <v/>
      </c>
      <c r="B940" s="225" t="str">
        <f>IF(PLANILHA!B940=0,"",PLANILHA!B940)</f>
        <v/>
      </c>
      <c r="C940" s="225" t="str">
        <f>IF(PLANILHA!E940=0,"",PLANILHA!E940)</f>
        <v/>
      </c>
      <c r="D940" s="226" t="str">
        <f>IF(PLANILHA!F940=0,"",PLANILHA!F940)</f>
        <v/>
      </c>
      <c r="E940" s="227" t="str">
        <f>IF(PLANILHA!G940=0,"",PLANILHA!G940)</f>
        <v/>
      </c>
      <c r="F940" s="202"/>
      <c r="G940" s="174" t="str">
        <f t="shared" si="29"/>
        <v>T</v>
      </c>
    </row>
    <row r="941" spans="1:7" hidden="1" x14ac:dyDescent="0.2">
      <c r="A941" s="172" t="str">
        <f t="shared" si="28"/>
        <v/>
      </c>
      <c r="B941" s="225" t="str">
        <f>IF(PLANILHA!B941=0,"",PLANILHA!B941)</f>
        <v/>
      </c>
      <c r="C941" s="225" t="str">
        <f>IF(PLANILHA!E941=0,"",PLANILHA!E941)</f>
        <v/>
      </c>
      <c r="D941" s="226" t="str">
        <f>IF(PLANILHA!F941=0,"",PLANILHA!F941)</f>
        <v/>
      </c>
      <c r="E941" s="227" t="str">
        <f>IF(PLANILHA!G941=0,"",PLANILHA!G941)</f>
        <v/>
      </c>
      <c r="F941" s="202"/>
      <c r="G941" s="174" t="str">
        <f t="shared" si="29"/>
        <v>T</v>
      </c>
    </row>
    <row r="942" spans="1:7" hidden="1" x14ac:dyDescent="0.2">
      <c r="A942" s="172" t="str">
        <f t="shared" si="28"/>
        <v/>
      </c>
      <c r="B942" s="225" t="str">
        <f>IF(PLANILHA!B942=0,"",PLANILHA!B942)</f>
        <v/>
      </c>
      <c r="C942" s="225" t="str">
        <f>IF(PLANILHA!E942=0,"",PLANILHA!E942)</f>
        <v/>
      </c>
      <c r="D942" s="226" t="str">
        <f>IF(PLANILHA!F942=0,"",PLANILHA!F942)</f>
        <v/>
      </c>
      <c r="E942" s="227" t="str">
        <f>IF(PLANILHA!G942=0,"",PLANILHA!G942)</f>
        <v/>
      </c>
      <c r="F942" s="202"/>
      <c r="G942" s="174" t="str">
        <f t="shared" si="29"/>
        <v>T</v>
      </c>
    </row>
    <row r="943" spans="1:7" hidden="1" x14ac:dyDescent="0.2">
      <c r="A943" s="172" t="str">
        <f t="shared" si="28"/>
        <v/>
      </c>
      <c r="B943" s="225" t="str">
        <f>IF(PLANILHA!B943=0,"",PLANILHA!B943)</f>
        <v/>
      </c>
      <c r="C943" s="225" t="str">
        <f>IF(PLANILHA!E943=0,"",PLANILHA!E943)</f>
        <v/>
      </c>
      <c r="D943" s="226" t="str">
        <f>IF(PLANILHA!F943=0,"",PLANILHA!F943)</f>
        <v/>
      </c>
      <c r="E943" s="227" t="str">
        <f>IF(PLANILHA!G943=0,"",PLANILHA!G943)</f>
        <v/>
      </c>
      <c r="F943" s="202"/>
      <c r="G943" s="174" t="str">
        <f t="shared" si="29"/>
        <v>T</v>
      </c>
    </row>
    <row r="944" spans="1:7" hidden="1" x14ac:dyDescent="0.2">
      <c r="A944" s="172" t="str">
        <f t="shared" si="28"/>
        <v/>
      </c>
      <c r="B944" s="225" t="str">
        <f>IF(PLANILHA!B944=0,"",PLANILHA!B944)</f>
        <v/>
      </c>
      <c r="C944" s="225" t="str">
        <f>IF(PLANILHA!E944=0,"",PLANILHA!E944)</f>
        <v/>
      </c>
      <c r="D944" s="226" t="str">
        <f>IF(PLANILHA!F944=0,"",PLANILHA!F944)</f>
        <v/>
      </c>
      <c r="E944" s="227" t="str">
        <f>IF(PLANILHA!G944=0,"",PLANILHA!G944)</f>
        <v/>
      </c>
      <c r="F944" s="202"/>
      <c r="G944" s="174" t="str">
        <f t="shared" si="29"/>
        <v>T</v>
      </c>
    </row>
    <row r="945" spans="1:7" hidden="1" x14ac:dyDescent="0.2">
      <c r="A945" s="172" t="str">
        <f t="shared" si="28"/>
        <v/>
      </c>
      <c r="B945" s="225" t="str">
        <f>IF(PLANILHA!B945=0,"",PLANILHA!B945)</f>
        <v/>
      </c>
      <c r="C945" s="225" t="str">
        <f>IF(PLANILHA!E945=0,"",PLANILHA!E945)</f>
        <v/>
      </c>
      <c r="D945" s="226" t="str">
        <f>IF(PLANILHA!F945=0,"",PLANILHA!F945)</f>
        <v/>
      </c>
      <c r="E945" s="227" t="str">
        <f>IF(PLANILHA!G945=0,"",PLANILHA!G945)</f>
        <v/>
      </c>
      <c r="F945" s="202"/>
      <c r="G945" s="174" t="str">
        <f t="shared" si="29"/>
        <v>T</v>
      </c>
    </row>
    <row r="946" spans="1:7" hidden="1" x14ac:dyDescent="0.2">
      <c r="A946" s="172" t="str">
        <f t="shared" si="28"/>
        <v/>
      </c>
      <c r="B946" s="225" t="str">
        <f>IF(PLANILHA!B946=0,"",PLANILHA!B946)</f>
        <v/>
      </c>
      <c r="C946" s="225" t="str">
        <f>IF(PLANILHA!E946=0,"",PLANILHA!E946)</f>
        <v/>
      </c>
      <c r="D946" s="226" t="str">
        <f>IF(PLANILHA!F946=0,"",PLANILHA!F946)</f>
        <v/>
      </c>
      <c r="E946" s="227" t="str">
        <f>IF(PLANILHA!G946=0,"",PLANILHA!G946)</f>
        <v/>
      </c>
      <c r="F946" s="202"/>
      <c r="G946" s="174" t="str">
        <f t="shared" si="29"/>
        <v>T</v>
      </c>
    </row>
    <row r="947" spans="1:7" hidden="1" x14ac:dyDescent="0.2">
      <c r="A947" s="172" t="str">
        <f t="shared" si="28"/>
        <v/>
      </c>
      <c r="B947" s="225" t="str">
        <f>IF(PLANILHA!B947=0,"",PLANILHA!B947)</f>
        <v/>
      </c>
      <c r="C947" s="225" t="str">
        <f>IF(PLANILHA!E947=0,"",PLANILHA!E947)</f>
        <v/>
      </c>
      <c r="D947" s="226" t="str">
        <f>IF(PLANILHA!F947=0,"",PLANILHA!F947)</f>
        <v/>
      </c>
      <c r="E947" s="227" t="str">
        <f>IF(PLANILHA!G947=0,"",PLANILHA!G947)</f>
        <v/>
      </c>
      <c r="F947" s="202"/>
      <c r="G947" s="174" t="str">
        <f t="shared" si="29"/>
        <v>T</v>
      </c>
    </row>
    <row r="948" spans="1:7" hidden="1" x14ac:dyDescent="0.2">
      <c r="A948" s="172" t="str">
        <f t="shared" si="28"/>
        <v/>
      </c>
      <c r="B948" s="225" t="str">
        <f>IF(PLANILHA!B948=0,"",PLANILHA!B948)</f>
        <v/>
      </c>
      <c r="C948" s="225" t="str">
        <f>IF(PLANILHA!E948=0,"",PLANILHA!E948)</f>
        <v/>
      </c>
      <c r="D948" s="226" t="str">
        <f>IF(PLANILHA!F948=0,"",PLANILHA!F948)</f>
        <v/>
      </c>
      <c r="E948" s="227" t="str">
        <f>IF(PLANILHA!G948=0,"",PLANILHA!G948)</f>
        <v/>
      </c>
      <c r="F948" s="202"/>
      <c r="G948" s="174" t="str">
        <f t="shared" si="29"/>
        <v>T</v>
      </c>
    </row>
    <row r="949" spans="1:7" hidden="1" x14ac:dyDescent="0.2">
      <c r="A949" s="172" t="str">
        <f t="shared" si="28"/>
        <v/>
      </c>
      <c r="B949" s="225" t="str">
        <f>IF(PLANILHA!B949=0,"",PLANILHA!B949)</f>
        <v/>
      </c>
      <c r="C949" s="225" t="str">
        <f>IF(PLANILHA!E949=0,"",PLANILHA!E949)</f>
        <v/>
      </c>
      <c r="D949" s="226" t="str">
        <f>IF(PLANILHA!F949=0,"",PLANILHA!F949)</f>
        <v/>
      </c>
      <c r="E949" s="227" t="str">
        <f>IF(PLANILHA!G949=0,"",PLANILHA!G949)</f>
        <v/>
      </c>
      <c r="F949" s="202"/>
      <c r="G949" s="174" t="str">
        <f t="shared" si="29"/>
        <v>T</v>
      </c>
    </row>
    <row r="950" spans="1:7" hidden="1" x14ac:dyDescent="0.2">
      <c r="A950" s="172" t="str">
        <f t="shared" si="28"/>
        <v/>
      </c>
      <c r="B950" s="225" t="str">
        <f>IF(PLANILHA!B950=0,"",PLANILHA!B950)</f>
        <v/>
      </c>
      <c r="C950" s="225" t="str">
        <f>IF(PLANILHA!E950=0,"",PLANILHA!E950)</f>
        <v/>
      </c>
      <c r="D950" s="226" t="str">
        <f>IF(PLANILHA!F950=0,"",PLANILHA!F950)</f>
        <v/>
      </c>
      <c r="E950" s="227" t="str">
        <f>IF(PLANILHA!G950=0,"",PLANILHA!G950)</f>
        <v/>
      </c>
      <c r="F950" s="202"/>
      <c r="G950" s="174" t="str">
        <f t="shared" si="29"/>
        <v>T</v>
      </c>
    </row>
    <row r="951" spans="1:7" hidden="1" x14ac:dyDescent="0.2">
      <c r="A951" s="172" t="str">
        <f t="shared" si="28"/>
        <v/>
      </c>
      <c r="B951" s="225" t="str">
        <f>IF(PLANILHA!B951=0,"",PLANILHA!B951)</f>
        <v/>
      </c>
      <c r="C951" s="225" t="str">
        <f>IF(PLANILHA!E951=0,"",PLANILHA!E951)</f>
        <v/>
      </c>
      <c r="D951" s="226" t="str">
        <f>IF(PLANILHA!F951=0,"",PLANILHA!F951)</f>
        <v/>
      </c>
      <c r="E951" s="227" t="str">
        <f>IF(PLANILHA!G951=0,"",PLANILHA!G951)</f>
        <v/>
      </c>
      <c r="F951" s="202"/>
      <c r="G951" s="174" t="str">
        <f t="shared" si="29"/>
        <v>T</v>
      </c>
    </row>
    <row r="952" spans="1:7" hidden="1" x14ac:dyDescent="0.2">
      <c r="A952" s="172" t="str">
        <f t="shared" si="28"/>
        <v/>
      </c>
      <c r="B952" s="225" t="str">
        <f>IF(PLANILHA!B952=0,"",PLANILHA!B952)</f>
        <v/>
      </c>
      <c r="C952" s="225" t="str">
        <f>IF(PLANILHA!E952=0,"",PLANILHA!E952)</f>
        <v/>
      </c>
      <c r="D952" s="226" t="str">
        <f>IF(PLANILHA!F952=0,"",PLANILHA!F952)</f>
        <v/>
      </c>
      <c r="E952" s="227" t="str">
        <f>IF(PLANILHA!G952=0,"",PLANILHA!G952)</f>
        <v/>
      </c>
      <c r="F952" s="202"/>
      <c r="G952" s="174" t="str">
        <f t="shared" si="29"/>
        <v>T</v>
      </c>
    </row>
    <row r="953" spans="1:7" hidden="1" x14ac:dyDescent="0.2">
      <c r="A953" s="172" t="str">
        <f t="shared" si="28"/>
        <v/>
      </c>
      <c r="B953" s="225" t="str">
        <f>IF(PLANILHA!B953=0,"",PLANILHA!B953)</f>
        <v/>
      </c>
      <c r="C953" s="225" t="str">
        <f>IF(PLANILHA!E953=0,"",PLANILHA!E953)</f>
        <v/>
      </c>
      <c r="D953" s="226" t="str">
        <f>IF(PLANILHA!F953=0,"",PLANILHA!F953)</f>
        <v/>
      </c>
      <c r="E953" s="227" t="str">
        <f>IF(PLANILHA!G953=0,"",PLANILHA!G953)</f>
        <v/>
      </c>
      <c r="F953" s="202"/>
      <c r="G953" s="174" t="str">
        <f t="shared" si="29"/>
        <v>T</v>
      </c>
    </row>
    <row r="954" spans="1:7" hidden="1" x14ac:dyDescent="0.2">
      <c r="A954" s="172" t="str">
        <f t="shared" si="28"/>
        <v/>
      </c>
      <c r="B954" s="225" t="str">
        <f>IF(PLANILHA!B954=0,"",PLANILHA!B954)</f>
        <v/>
      </c>
      <c r="C954" s="225" t="str">
        <f>IF(PLANILHA!E954=0,"",PLANILHA!E954)</f>
        <v/>
      </c>
      <c r="D954" s="226" t="str">
        <f>IF(PLANILHA!F954=0,"",PLANILHA!F954)</f>
        <v/>
      </c>
      <c r="E954" s="227" t="str">
        <f>IF(PLANILHA!G954=0,"",PLANILHA!G954)</f>
        <v/>
      </c>
      <c r="F954" s="202"/>
      <c r="G954" s="174" t="str">
        <f t="shared" si="29"/>
        <v>T</v>
      </c>
    </row>
    <row r="955" spans="1:7" hidden="1" x14ac:dyDescent="0.2">
      <c r="A955" s="172" t="str">
        <f t="shared" si="28"/>
        <v/>
      </c>
      <c r="B955" s="225" t="str">
        <f>IF(PLANILHA!B955=0,"",PLANILHA!B955)</f>
        <v/>
      </c>
      <c r="C955" s="225" t="str">
        <f>IF(PLANILHA!E955=0,"",PLANILHA!E955)</f>
        <v/>
      </c>
      <c r="D955" s="226" t="str">
        <f>IF(PLANILHA!F955=0,"",PLANILHA!F955)</f>
        <v/>
      </c>
      <c r="E955" s="227" t="str">
        <f>IF(PLANILHA!G955=0,"",PLANILHA!G955)</f>
        <v/>
      </c>
      <c r="F955" s="202"/>
      <c r="G955" s="174" t="str">
        <f t="shared" si="29"/>
        <v>T</v>
      </c>
    </row>
    <row r="956" spans="1:7" hidden="1" x14ac:dyDescent="0.2">
      <c r="A956" s="172" t="str">
        <f t="shared" si="28"/>
        <v/>
      </c>
      <c r="B956" s="225" t="str">
        <f>IF(PLANILHA!B956=0,"",PLANILHA!B956)</f>
        <v/>
      </c>
      <c r="C956" s="225" t="str">
        <f>IF(PLANILHA!E956=0,"",PLANILHA!E956)</f>
        <v/>
      </c>
      <c r="D956" s="226" t="str">
        <f>IF(PLANILHA!F956=0,"",PLANILHA!F956)</f>
        <v/>
      </c>
      <c r="E956" s="227" t="str">
        <f>IF(PLANILHA!G956=0,"",PLANILHA!G956)</f>
        <v/>
      </c>
      <c r="F956" s="202"/>
      <c r="G956" s="174" t="str">
        <f t="shared" si="29"/>
        <v>T</v>
      </c>
    </row>
    <row r="957" spans="1:7" hidden="1" x14ac:dyDescent="0.2">
      <c r="A957" s="172" t="str">
        <f t="shared" si="28"/>
        <v/>
      </c>
      <c r="B957" s="225" t="str">
        <f>IF(PLANILHA!B957=0,"",PLANILHA!B957)</f>
        <v/>
      </c>
      <c r="C957" s="225" t="str">
        <f>IF(PLANILHA!E957=0,"",PLANILHA!E957)</f>
        <v/>
      </c>
      <c r="D957" s="226" t="str">
        <f>IF(PLANILHA!F957=0,"",PLANILHA!F957)</f>
        <v/>
      </c>
      <c r="E957" s="227" t="str">
        <f>IF(PLANILHA!G957=0,"",PLANILHA!G957)</f>
        <v/>
      </c>
      <c r="F957" s="202"/>
      <c r="G957" s="174" t="str">
        <f t="shared" si="29"/>
        <v>T</v>
      </c>
    </row>
    <row r="958" spans="1:7" hidden="1" x14ac:dyDescent="0.2">
      <c r="A958" s="172" t="str">
        <f t="shared" si="28"/>
        <v/>
      </c>
      <c r="B958" s="225" t="str">
        <f>IF(PLANILHA!B958=0,"",PLANILHA!B958)</f>
        <v/>
      </c>
      <c r="C958" s="225" t="str">
        <f>IF(PLANILHA!E958=0,"",PLANILHA!E958)</f>
        <v/>
      </c>
      <c r="D958" s="226" t="str">
        <f>IF(PLANILHA!F958=0,"",PLANILHA!F958)</f>
        <v/>
      </c>
      <c r="E958" s="227" t="str">
        <f>IF(PLANILHA!G958=0,"",PLANILHA!G958)</f>
        <v/>
      </c>
      <c r="F958" s="202"/>
      <c r="G958" s="174" t="str">
        <f t="shared" si="29"/>
        <v>T</v>
      </c>
    </row>
    <row r="959" spans="1:7" hidden="1" x14ac:dyDescent="0.2">
      <c r="A959" s="172" t="str">
        <f t="shared" si="28"/>
        <v/>
      </c>
      <c r="B959" s="225" t="str">
        <f>IF(PLANILHA!B959=0,"",PLANILHA!B959)</f>
        <v/>
      </c>
      <c r="C959" s="225" t="str">
        <f>IF(PLANILHA!E959=0,"",PLANILHA!E959)</f>
        <v/>
      </c>
      <c r="D959" s="226" t="str">
        <f>IF(PLANILHA!F959=0,"",PLANILHA!F959)</f>
        <v/>
      </c>
      <c r="E959" s="227" t="str">
        <f>IF(PLANILHA!G959=0,"",PLANILHA!G959)</f>
        <v/>
      </c>
      <c r="F959" s="202"/>
      <c r="G959" s="174" t="str">
        <f t="shared" si="29"/>
        <v>T</v>
      </c>
    </row>
    <row r="960" spans="1:7" hidden="1" x14ac:dyDescent="0.2">
      <c r="A960" s="172" t="str">
        <f t="shared" si="28"/>
        <v/>
      </c>
      <c r="B960" s="225" t="str">
        <f>IF(PLANILHA!B960=0,"",PLANILHA!B960)</f>
        <v/>
      </c>
      <c r="C960" s="225" t="str">
        <f>IF(PLANILHA!E960=0,"",PLANILHA!E960)</f>
        <v/>
      </c>
      <c r="D960" s="226" t="str">
        <f>IF(PLANILHA!F960=0,"",PLANILHA!F960)</f>
        <v/>
      </c>
      <c r="E960" s="227" t="str">
        <f>IF(PLANILHA!G960=0,"",PLANILHA!G960)</f>
        <v/>
      </c>
      <c r="F960" s="202"/>
      <c r="G960" s="174" t="str">
        <f t="shared" si="29"/>
        <v>T</v>
      </c>
    </row>
    <row r="961" spans="1:7" hidden="1" x14ac:dyDescent="0.2">
      <c r="A961" s="172" t="str">
        <f t="shared" si="28"/>
        <v/>
      </c>
      <c r="B961" s="225" t="str">
        <f>IF(PLANILHA!B961=0,"",PLANILHA!B961)</f>
        <v/>
      </c>
      <c r="C961" s="225" t="str">
        <f>IF(PLANILHA!E961=0,"",PLANILHA!E961)</f>
        <v/>
      </c>
      <c r="D961" s="226" t="str">
        <f>IF(PLANILHA!F961=0,"",PLANILHA!F961)</f>
        <v/>
      </c>
      <c r="E961" s="227" t="str">
        <f>IF(PLANILHA!G961=0,"",PLANILHA!G961)</f>
        <v/>
      </c>
      <c r="F961" s="202"/>
      <c r="G961" s="174" t="str">
        <f t="shared" si="29"/>
        <v>T</v>
      </c>
    </row>
    <row r="962" spans="1:7" hidden="1" x14ac:dyDescent="0.2">
      <c r="A962" s="172" t="str">
        <f t="shared" si="28"/>
        <v/>
      </c>
      <c r="B962" s="225" t="str">
        <f>IF(PLANILHA!B962=0,"",PLANILHA!B962)</f>
        <v/>
      </c>
      <c r="C962" s="225" t="str">
        <f>IF(PLANILHA!E962=0,"",PLANILHA!E962)</f>
        <v/>
      </c>
      <c r="D962" s="226" t="str">
        <f>IF(PLANILHA!F962=0,"",PLANILHA!F962)</f>
        <v/>
      </c>
      <c r="E962" s="227" t="str">
        <f>IF(PLANILHA!G962=0,"",PLANILHA!G962)</f>
        <v/>
      </c>
      <c r="F962" s="202"/>
      <c r="G962" s="174" t="str">
        <f t="shared" si="29"/>
        <v>T</v>
      </c>
    </row>
    <row r="963" spans="1:7" hidden="1" x14ac:dyDescent="0.2">
      <c r="A963" s="172" t="str">
        <f t="shared" si="28"/>
        <v/>
      </c>
      <c r="B963" s="225" t="str">
        <f>IF(PLANILHA!B963=0,"",PLANILHA!B963)</f>
        <v/>
      </c>
      <c r="C963" s="225" t="str">
        <f>IF(PLANILHA!E963=0,"",PLANILHA!E963)</f>
        <v/>
      </c>
      <c r="D963" s="226" t="str">
        <f>IF(PLANILHA!F963=0,"",PLANILHA!F963)</f>
        <v/>
      </c>
      <c r="E963" s="227" t="str">
        <f>IF(PLANILHA!G963=0,"",PLANILHA!G963)</f>
        <v/>
      </c>
      <c r="F963" s="202"/>
      <c r="G963" s="174" t="str">
        <f t="shared" si="29"/>
        <v>T</v>
      </c>
    </row>
    <row r="964" spans="1:7" hidden="1" x14ac:dyDescent="0.2">
      <c r="A964" s="172" t="str">
        <f t="shared" si="28"/>
        <v/>
      </c>
      <c r="B964" s="225" t="str">
        <f>IF(PLANILHA!B964=0,"",PLANILHA!B964)</f>
        <v/>
      </c>
      <c r="C964" s="225" t="str">
        <f>IF(PLANILHA!E964=0,"",PLANILHA!E964)</f>
        <v/>
      </c>
      <c r="D964" s="226" t="str">
        <f>IF(PLANILHA!F964=0,"",PLANILHA!F964)</f>
        <v/>
      </c>
      <c r="E964" s="227" t="str">
        <f>IF(PLANILHA!G964=0,"",PLANILHA!G964)</f>
        <v/>
      </c>
      <c r="F964" s="202"/>
      <c r="G964" s="174" t="str">
        <f t="shared" si="29"/>
        <v>T</v>
      </c>
    </row>
    <row r="965" spans="1:7" hidden="1" x14ac:dyDescent="0.2">
      <c r="A965" s="172" t="str">
        <f t="shared" si="28"/>
        <v/>
      </c>
      <c r="B965" s="225" t="str">
        <f>IF(PLANILHA!B965=0,"",PLANILHA!B965)</f>
        <v/>
      </c>
      <c r="C965" s="225" t="str">
        <f>IF(PLANILHA!E965=0,"",PLANILHA!E965)</f>
        <v/>
      </c>
      <c r="D965" s="226" t="str">
        <f>IF(PLANILHA!F965=0,"",PLANILHA!F965)</f>
        <v/>
      </c>
      <c r="E965" s="227" t="str">
        <f>IF(PLANILHA!G965=0,"",PLANILHA!G965)</f>
        <v/>
      </c>
      <c r="F965" s="202"/>
      <c r="G965" s="174" t="str">
        <f t="shared" si="29"/>
        <v>T</v>
      </c>
    </row>
    <row r="966" spans="1:7" hidden="1" x14ac:dyDescent="0.2">
      <c r="A966" s="172" t="str">
        <f t="shared" si="28"/>
        <v/>
      </c>
      <c r="B966" s="225" t="str">
        <f>IF(PLANILHA!B966=0,"",PLANILHA!B966)</f>
        <v/>
      </c>
      <c r="C966" s="225" t="str">
        <f>IF(PLANILHA!E966=0,"",PLANILHA!E966)</f>
        <v/>
      </c>
      <c r="D966" s="226" t="str">
        <f>IF(PLANILHA!F966=0,"",PLANILHA!F966)</f>
        <v/>
      </c>
      <c r="E966" s="227" t="str">
        <f>IF(PLANILHA!G966=0,"",PLANILHA!G966)</f>
        <v/>
      </c>
      <c r="F966" s="202"/>
      <c r="G966" s="174" t="str">
        <f t="shared" si="29"/>
        <v>T</v>
      </c>
    </row>
    <row r="967" spans="1:7" hidden="1" x14ac:dyDescent="0.2">
      <c r="A967" s="172" t="str">
        <f t="shared" si="28"/>
        <v/>
      </c>
      <c r="B967" s="225" t="str">
        <f>IF(PLANILHA!B967=0,"",PLANILHA!B967)</f>
        <v/>
      </c>
      <c r="C967" s="225" t="str">
        <f>IF(PLANILHA!E967=0,"",PLANILHA!E967)</f>
        <v/>
      </c>
      <c r="D967" s="226" t="str">
        <f>IF(PLANILHA!F967=0,"",PLANILHA!F967)</f>
        <v/>
      </c>
      <c r="E967" s="227" t="str">
        <f>IF(PLANILHA!G967=0,"",PLANILHA!G967)</f>
        <v/>
      </c>
      <c r="F967" s="202"/>
      <c r="G967" s="174" t="str">
        <f t="shared" si="29"/>
        <v>T</v>
      </c>
    </row>
    <row r="968" spans="1:7" hidden="1" x14ac:dyDescent="0.2">
      <c r="A968" s="172" t="str">
        <f t="shared" si="28"/>
        <v/>
      </c>
      <c r="B968" s="225" t="str">
        <f>IF(PLANILHA!B968=0,"",PLANILHA!B968)</f>
        <v/>
      </c>
      <c r="C968" s="225" t="str">
        <f>IF(PLANILHA!E968=0,"",PLANILHA!E968)</f>
        <v/>
      </c>
      <c r="D968" s="226" t="str">
        <f>IF(PLANILHA!F968=0,"",PLANILHA!F968)</f>
        <v/>
      </c>
      <c r="E968" s="227" t="str">
        <f>IF(PLANILHA!G968=0,"",PLANILHA!G968)</f>
        <v/>
      </c>
      <c r="F968" s="202"/>
      <c r="G968" s="174" t="str">
        <f t="shared" si="29"/>
        <v>T</v>
      </c>
    </row>
    <row r="969" spans="1:7" hidden="1" x14ac:dyDescent="0.2">
      <c r="A969" s="172" t="str">
        <f t="shared" si="28"/>
        <v/>
      </c>
      <c r="B969" s="225" t="str">
        <f>IF(PLANILHA!B969=0,"",PLANILHA!B969)</f>
        <v/>
      </c>
      <c r="C969" s="225" t="str">
        <f>IF(PLANILHA!E969=0,"",PLANILHA!E969)</f>
        <v/>
      </c>
      <c r="D969" s="226" t="str">
        <f>IF(PLANILHA!F969=0,"",PLANILHA!F969)</f>
        <v/>
      </c>
      <c r="E969" s="227" t="str">
        <f>IF(PLANILHA!G969=0,"",PLANILHA!G969)</f>
        <v/>
      </c>
      <c r="F969" s="202"/>
      <c r="G969" s="174" t="str">
        <f t="shared" si="29"/>
        <v>T</v>
      </c>
    </row>
    <row r="970" spans="1:7" hidden="1" x14ac:dyDescent="0.2">
      <c r="A970" s="172" t="str">
        <f t="shared" si="28"/>
        <v/>
      </c>
      <c r="B970" s="225" t="str">
        <f>IF(PLANILHA!B970=0,"",PLANILHA!B970)</f>
        <v/>
      </c>
      <c r="C970" s="225" t="str">
        <f>IF(PLANILHA!E970=0,"",PLANILHA!E970)</f>
        <v/>
      </c>
      <c r="D970" s="226" t="str">
        <f>IF(PLANILHA!F970=0,"",PLANILHA!F970)</f>
        <v/>
      </c>
      <c r="E970" s="227" t="str">
        <f>IF(PLANILHA!G970=0,"",PLANILHA!G970)</f>
        <v/>
      </c>
      <c r="F970" s="202"/>
      <c r="G970" s="174" t="str">
        <f t="shared" si="29"/>
        <v>T</v>
      </c>
    </row>
    <row r="971" spans="1:7" hidden="1" x14ac:dyDescent="0.2">
      <c r="A971" s="172" t="str">
        <f t="shared" si="28"/>
        <v/>
      </c>
      <c r="B971" s="225" t="str">
        <f>IF(PLANILHA!B971=0,"",PLANILHA!B971)</f>
        <v/>
      </c>
      <c r="C971" s="225" t="str">
        <f>IF(PLANILHA!E971=0,"",PLANILHA!E971)</f>
        <v/>
      </c>
      <c r="D971" s="226" t="str">
        <f>IF(PLANILHA!F971=0,"",PLANILHA!F971)</f>
        <v/>
      </c>
      <c r="E971" s="227" t="str">
        <f>IF(PLANILHA!G971=0,"",PLANILHA!G971)</f>
        <v/>
      </c>
      <c r="F971" s="202"/>
      <c r="G971" s="174" t="str">
        <f t="shared" si="29"/>
        <v>T</v>
      </c>
    </row>
    <row r="972" spans="1:7" hidden="1" x14ac:dyDescent="0.2">
      <c r="A972" s="172" t="str">
        <f t="shared" si="28"/>
        <v/>
      </c>
      <c r="B972" s="225" t="str">
        <f>IF(PLANILHA!B972=0,"",PLANILHA!B972)</f>
        <v/>
      </c>
      <c r="C972" s="225" t="str">
        <f>IF(PLANILHA!E972=0,"",PLANILHA!E972)</f>
        <v/>
      </c>
      <c r="D972" s="226" t="str">
        <f>IF(PLANILHA!F972=0,"",PLANILHA!F972)</f>
        <v/>
      </c>
      <c r="E972" s="227" t="str">
        <f>IF(PLANILHA!G972=0,"",PLANILHA!G972)</f>
        <v/>
      </c>
      <c r="F972" s="202"/>
      <c r="G972" s="174" t="str">
        <f t="shared" si="29"/>
        <v>T</v>
      </c>
    </row>
    <row r="973" spans="1:7" hidden="1" x14ac:dyDescent="0.2">
      <c r="A973" s="172" t="str">
        <f t="shared" si="28"/>
        <v/>
      </c>
      <c r="B973" s="225" t="str">
        <f>IF(PLANILHA!B973=0,"",PLANILHA!B973)</f>
        <v/>
      </c>
      <c r="C973" s="225" t="str">
        <f>IF(PLANILHA!E973=0,"",PLANILHA!E973)</f>
        <v/>
      </c>
      <c r="D973" s="226" t="str">
        <f>IF(PLANILHA!F973=0,"",PLANILHA!F973)</f>
        <v/>
      </c>
      <c r="E973" s="227" t="str">
        <f>IF(PLANILHA!G973=0,"",PLANILHA!G973)</f>
        <v/>
      </c>
      <c r="F973" s="202"/>
      <c r="G973" s="174" t="str">
        <f t="shared" si="29"/>
        <v>T</v>
      </c>
    </row>
    <row r="974" spans="1:7" hidden="1" x14ac:dyDescent="0.2">
      <c r="A974" s="172" t="str">
        <f t="shared" ref="A974:A1037" si="30">IF(B974&lt;&gt;"","F","")</f>
        <v/>
      </c>
      <c r="B974" s="225" t="str">
        <f>IF(PLANILHA!B974=0,"",PLANILHA!B974)</f>
        <v/>
      </c>
      <c r="C974" s="225" t="str">
        <f>IF(PLANILHA!E974=0,"",PLANILHA!E974)</f>
        <v/>
      </c>
      <c r="D974" s="226" t="str">
        <f>IF(PLANILHA!F974=0,"",PLANILHA!F974)</f>
        <v/>
      </c>
      <c r="E974" s="227" t="str">
        <f>IF(PLANILHA!G974=0,"",PLANILHA!G974)</f>
        <v/>
      </c>
      <c r="F974" s="202"/>
      <c r="G974" s="174" t="str">
        <f t="shared" ref="G974:G1037" si="31">IF(E974="","T","I")</f>
        <v>T</v>
      </c>
    </row>
    <row r="975" spans="1:7" hidden="1" x14ac:dyDescent="0.2">
      <c r="A975" s="172" t="str">
        <f t="shared" si="30"/>
        <v/>
      </c>
      <c r="B975" s="225" t="str">
        <f>IF(PLANILHA!B975=0,"",PLANILHA!B975)</f>
        <v/>
      </c>
      <c r="C975" s="225" t="str">
        <f>IF(PLANILHA!E975=0,"",PLANILHA!E975)</f>
        <v/>
      </c>
      <c r="D975" s="226" t="str">
        <f>IF(PLANILHA!F975=0,"",PLANILHA!F975)</f>
        <v/>
      </c>
      <c r="E975" s="227" t="str">
        <f>IF(PLANILHA!G975=0,"",PLANILHA!G975)</f>
        <v/>
      </c>
      <c r="F975" s="202"/>
      <c r="G975" s="174" t="str">
        <f t="shared" si="31"/>
        <v>T</v>
      </c>
    </row>
    <row r="976" spans="1:7" hidden="1" x14ac:dyDescent="0.2">
      <c r="A976" s="172" t="str">
        <f t="shared" si="30"/>
        <v/>
      </c>
      <c r="B976" s="225" t="str">
        <f>IF(PLANILHA!B976=0,"",PLANILHA!B976)</f>
        <v/>
      </c>
      <c r="C976" s="225" t="str">
        <f>IF(PLANILHA!E976=0,"",PLANILHA!E976)</f>
        <v/>
      </c>
      <c r="D976" s="226" t="str">
        <f>IF(PLANILHA!F976=0,"",PLANILHA!F976)</f>
        <v/>
      </c>
      <c r="E976" s="227" t="str">
        <f>IF(PLANILHA!G976=0,"",PLANILHA!G976)</f>
        <v/>
      </c>
      <c r="F976" s="202"/>
      <c r="G976" s="174" t="str">
        <f t="shared" si="31"/>
        <v>T</v>
      </c>
    </row>
    <row r="977" spans="1:7" hidden="1" x14ac:dyDescent="0.2">
      <c r="A977" s="172" t="str">
        <f t="shared" si="30"/>
        <v/>
      </c>
      <c r="B977" s="225" t="str">
        <f>IF(PLANILHA!B977=0,"",PLANILHA!B977)</f>
        <v/>
      </c>
      <c r="C977" s="225" t="str">
        <f>IF(PLANILHA!E977=0,"",PLANILHA!E977)</f>
        <v/>
      </c>
      <c r="D977" s="226" t="str">
        <f>IF(PLANILHA!F977=0,"",PLANILHA!F977)</f>
        <v/>
      </c>
      <c r="E977" s="227" t="str">
        <f>IF(PLANILHA!G977=0,"",PLANILHA!G977)</f>
        <v/>
      </c>
      <c r="F977" s="202"/>
      <c r="G977" s="174" t="str">
        <f t="shared" si="31"/>
        <v>T</v>
      </c>
    </row>
    <row r="978" spans="1:7" hidden="1" x14ac:dyDescent="0.2">
      <c r="A978" s="172" t="str">
        <f t="shared" si="30"/>
        <v/>
      </c>
      <c r="B978" s="225" t="str">
        <f>IF(PLANILHA!B978=0,"",PLANILHA!B978)</f>
        <v/>
      </c>
      <c r="C978" s="225" t="str">
        <f>IF(PLANILHA!E978=0,"",PLANILHA!E978)</f>
        <v/>
      </c>
      <c r="D978" s="226" t="str">
        <f>IF(PLANILHA!F978=0,"",PLANILHA!F978)</f>
        <v/>
      </c>
      <c r="E978" s="227" t="str">
        <f>IF(PLANILHA!G978=0,"",PLANILHA!G978)</f>
        <v/>
      </c>
      <c r="F978" s="202"/>
      <c r="G978" s="174" t="str">
        <f t="shared" si="31"/>
        <v>T</v>
      </c>
    </row>
    <row r="979" spans="1:7" hidden="1" x14ac:dyDescent="0.2">
      <c r="A979" s="172" t="str">
        <f t="shared" si="30"/>
        <v/>
      </c>
      <c r="B979" s="225" t="str">
        <f>IF(PLANILHA!B979=0,"",PLANILHA!B979)</f>
        <v/>
      </c>
      <c r="C979" s="225" t="str">
        <f>IF(PLANILHA!E979=0,"",PLANILHA!E979)</f>
        <v/>
      </c>
      <c r="D979" s="226" t="str">
        <f>IF(PLANILHA!F979=0,"",PLANILHA!F979)</f>
        <v/>
      </c>
      <c r="E979" s="227" t="str">
        <f>IF(PLANILHA!G979=0,"",PLANILHA!G979)</f>
        <v/>
      </c>
      <c r="F979" s="202"/>
      <c r="G979" s="174" t="str">
        <f t="shared" si="31"/>
        <v>T</v>
      </c>
    </row>
    <row r="980" spans="1:7" hidden="1" x14ac:dyDescent="0.2">
      <c r="A980" s="172" t="str">
        <f t="shared" si="30"/>
        <v/>
      </c>
      <c r="B980" s="225" t="str">
        <f>IF(PLANILHA!B980=0,"",PLANILHA!B980)</f>
        <v/>
      </c>
      <c r="C980" s="225" t="str">
        <f>IF(PLANILHA!E980=0,"",PLANILHA!E980)</f>
        <v/>
      </c>
      <c r="D980" s="226" t="str">
        <f>IF(PLANILHA!F980=0,"",PLANILHA!F980)</f>
        <v/>
      </c>
      <c r="E980" s="227" t="str">
        <f>IF(PLANILHA!G980=0,"",PLANILHA!G980)</f>
        <v/>
      </c>
      <c r="F980" s="202"/>
      <c r="G980" s="174" t="str">
        <f t="shared" si="31"/>
        <v>T</v>
      </c>
    </row>
    <row r="981" spans="1:7" hidden="1" x14ac:dyDescent="0.2">
      <c r="A981" s="172" t="str">
        <f t="shared" si="30"/>
        <v/>
      </c>
      <c r="B981" s="225" t="str">
        <f>IF(PLANILHA!B981=0,"",PLANILHA!B981)</f>
        <v/>
      </c>
      <c r="C981" s="225" t="str">
        <f>IF(PLANILHA!E981=0,"",PLANILHA!E981)</f>
        <v/>
      </c>
      <c r="D981" s="226" t="str">
        <f>IF(PLANILHA!F981=0,"",PLANILHA!F981)</f>
        <v/>
      </c>
      <c r="E981" s="227" t="str">
        <f>IF(PLANILHA!G981=0,"",PLANILHA!G981)</f>
        <v/>
      </c>
      <c r="F981" s="202"/>
      <c r="G981" s="174" t="str">
        <f t="shared" si="31"/>
        <v>T</v>
      </c>
    </row>
    <row r="982" spans="1:7" hidden="1" x14ac:dyDescent="0.2">
      <c r="A982" s="172" t="str">
        <f t="shared" si="30"/>
        <v/>
      </c>
      <c r="B982" s="225" t="str">
        <f>IF(PLANILHA!B982=0,"",PLANILHA!B982)</f>
        <v/>
      </c>
      <c r="C982" s="225" t="str">
        <f>IF(PLANILHA!E982=0,"",PLANILHA!E982)</f>
        <v/>
      </c>
      <c r="D982" s="226" t="str">
        <f>IF(PLANILHA!F982=0,"",PLANILHA!F982)</f>
        <v/>
      </c>
      <c r="E982" s="227" t="str">
        <f>IF(PLANILHA!G982=0,"",PLANILHA!G982)</f>
        <v/>
      </c>
      <c r="F982" s="202"/>
      <c r="G982" s="174" t="str">
        <f t="shared" si="31"/>
        <v>T</v>
      </c>
    </row>
    <row r="983" spans="1:7" hidden="1" x14ac:dyDescent="0.2">
      <c r="A983" s="172" t="str">
        <f t="shared" si="30"/>
        <v/>
      </c>
      <c r="B983" s="225" t="str">
        <f>IF(PLANILHA!B983=0,"",PLANILHA!B983)</f>
        <v/>
      </c>
      <c r="C983" s="225" t="str">
        <f>IF(PLANILHA!E983=0,"",PLANILHA!E983)</f>
        <v/>
      </c>
      <c r="D983" s="226" t="str">
        <f>IF(PLANILHA!F983=0,"",PLANILHA!F983)</f>
        <v/>
      </c>
      <c r="E983" s="227" t="str">
        <f>IF(PLANILHA!G983=0,"",PLANILHA!G983)</f>
        <v/>
      </c>
      <c r="F983" s="202"/>
      <c r="G983" s="174" t="str">
        <f t="shared" si="31"/>
        <v>T</v>
      </c>
    </row>
    <row r="984" spans="1:7" hidden="1" x14ac:dyDescent="0.2">
      <c r="A984" s="172" t="str">
        <f t="shared" si="30"/>
        <v/>
      </c>
      <c r="B984" s="225" t="str">
        <f>IF(PLANILHA!B984=0,"",PLANILHA!B984)</f>
        <v/>
      </c>
      <c r="C984" s="225" t="str">
        <f>IF(PLANILHA!E984=0,"",PLANILHA!E984)</f>
        <v/>
      </c>
      <c r="D984" s="226" t="str">
        <f>IF(PLANILHA!F984=0,"",PLANILHA!F984)</f>
        <v/>
      </c>
      <c r="E984" s="227" t="str">
        <f>IF(PLANILHA!G984=0,"",PLANILHA!G984)</f>
        <v/>
      </c>
      <c r="F984" s="202"/>
      <c r="G984" s="174" t="str">
        <f t="shared" si="31"/>
        <v>T</v>
      </c>
    </row>
    <row r="985" spans="1:7" hidden="1" x14ac:dyDescent="0.2">
      <c r="A985" s="172" t="str">
        <f t="shared" si="30"/>
        <v/>
      </c>
      <c r="B985" s="225" t="str">
        <f>IF(PLANILHA!B985=0,"",PLANILHA!B985)</f>
        <v/>
      </c>
      <c r="C985" s="225" t="str">
        <f>IF(PLANILHA!E985=0,"",PLANILHA!E985)</f>
        <v/>
      </c>
      <c r="D985" s="226" t="str">
        <f>IF(PLANILHA!F985=0,"",PLANILHA!F985)</f>
        <v/>
      </c>
      <c r="E985" s="227" t="str">
        <f>IF(PLANILHA!G985=0,"",PLANILHA!G985)</f>
        <v/>
      </c>
      <c r="F985" s="202"/>
      <c r="G985" s="174" t="str">
        <f t="shared" si="31"/>
        <v>T</v>
      </c>
    </row>
    <row r="986" spans="1:7" hidden="1" x14ac:dyDescent="0.2">
      <c r="A986" s="172" t="str">
        <f t="shared" si="30"/>
        <v/>
      </c>
      <c r="B986" s="225" t="str">
        <f>IF(PLANILHA!B986=0,"",PLANILHA!B986)</f>
        <v/>
      </c>
      <c r="C986" s="225" t="str">
        <f>IF(PLANILHA!E986=0,"",PLANILHA!E986)</f>
        <v/>
      </c>
      <c r="D986" s="226" t="str">
        <f>IF(PLANILHA!F986=0,"",PLANILHA!F986)</f>
        <v/>
      </c>
      <c r="E986" s="227" t="str">
        <f>IF(PLANILHA!G986=0,"",PLANILHA!G986)</f>
        <v/>
      </c>
      <c r="F986" s="202"/>
      <c r="G986" s="174" t="str">
        <f t="shared" si="31"/>
        <v>T</v>
      </c>
    </row>
    <row r="987" spans="1:7" hidden="1" x14ac:dyDescent="0.2">
      <c r="A987" s="172" t="str">
        <f t="shared" si="30"/>
        <v/>
      </c>
      <c r="B987" s="225" t="str">
        <f>IF(PLANILHA!B987=0,"",PLANILHA!B987)</f>
        <v/>
      </c>
      <c r="C987" s="225" t="str">
        <f>IF(PLANILHA!E987=0,"",PLANILHA!E987)</f>
        <v/>
      </c>
      <c r="D987" s="226" t="str">
        <f>IF(PLANILHA!F987=0,"",PLANILHA!F987)</f>
        <v/>
      </c>
      <c r="E987" s="227" t="str">
        <f>IF(PLANILHA!G987=0,"",PLANILHA!G987)</f>
        <v/>
      </c>
      <c r="F987" s="202"/>
      <c r="G987" s="174" t="str">
        <f t="shared" si="31"/>
        <v>T</v>
      </c>
    </row>
    <row r="988" spans="1:7" hidden="1" x14ac:dyDescent="0.2">
      <c r="A988" s="172" t="str">
        <f t="shared" si="30"/>
        <v/>
      </c>
      <c r="B988" s="225" t="str">
        <f>IF(PLANILHA!B988=0,"",PLANILHA!B988)</f>
        <v/>
      </c>
      <c r="C988" s="225" t="str">
        <f>IF(PLANILHA!E988=0,"",PLANILHA!E988)</f>
        <v/>
      </c>
      <c r="D988" s="226" t="str">
        <f>IF(PLANILHA!F988=0,"",PLANILHA!F988)</f>
        <v/>
      </c>
      <c r="E988" s="227" t="str">
        <f>IF(PLANILHA!G988=0,"",PLANILHA!G988)</f>
        <v/>
      </c>
      <c r="F988" s="202"/>
      <c r="G988" s="174" t="str">
        <f t="shared" si="31"/>
        <v>T</v>
      </c>
    </row>
    <row r="989" spans="1:7" hidden="1" x14ac:dyDescent="0.2">
      <c r="A989" s="172" t="str">
        <f t="shared" si="30"/>
        <v/>
      </c>
      <c r="B989" s="225" t="str">
        <f>IF(PLANILHA!B989=0,"",PLANILHA!B989)</f>
        <v/>
      </c>
      <c r="C989" s="225" t="str">
        <f>IF(PLANILHA!E989=0,"",PLANILHA!E989)</f>
        <v/>
      </c>
      <c r="D989" s="226" t="str">
        <f>IF(PLANILHA!F989=0,"",PLANILHA!F989)</f>
        <v/>
      </c>
      <c r="E989" s="227" t="str">
        <f>IF(PLANILHA!G989=0,"",PLANILHA!G989)</f>
        <v/>
      </c>
      <c r="F989" s="202"/>
      <c r="G989" s="174" t="str">
        <f t="shared" si="31"/>
        <v>T</v>
      </c>
    </row>
    <row r="990" spans="1:7" hidden="1" x14ac:dyDescent="0.2">
      <c r="A990" s="172" t="str">
        <f t="shared" si="30"/>
        <v/>
      </c>
      <c r="B990" s="225" t="str">
        <f>IF(PLANILHA!B990=0,"",PLANILHA!B990)</f>
        <v/>
      </c>
      <c r="C990" s="225" t="str">
        <f>IF(PLANILHA!E990=0,"",PLANILHA!E990)</f>
        <v/>
      </c>
      <c r="D990" s="226" t="str">
        <f>IF(PLANILHA!F990=0,"",PLANILHA!F990)</f>
        <v/>
      </c>
      <c r="E990" s="227" t="str">
        <f>IF(PLANILHA!G990=0,"",PLANILHA!G990)</f>
        <v/>
      </c>
      <c r="F990" s="202"/>
      <c r="G990" s="174" t="str">
        <f t="shared" si="31"/>
        <v>T</v>
      </c>
    </row>
    <row r="991" spans="1:7" hidden="1" x14ac:dyDescent="0.2">
      <c r="A991" s="172" t="str">
        <f t="shared" si="30"/>
        <v/>
      </c>
      <c r="B991" s="225" t="str">
        <f>IF(PLANILHA!B991=0,"",PLANILHA!B991)</f>
        <v/>
      </c>
      <c r="C991" s="225" t="str">
        <f>IF(PLANILHA!E991=0,"",PLANILHA!E991)</f>
        <v/>
      </c>
      <c r="D991" s="226" t="str">
        <f>IF(PLANILHA!F991=0,"",PLANILHA!F991)</f>
        <v/>
      </c>
      <c r="E991" s="227" t="str">
        <f>IF(PLANILHA!G991=0,"",PLANILHA!G991)</f>
        <v/>
      </c>
      <c r="F991" s="202"/>
      <c r="G991" s="174" t="str">
        <f t="shared" si="31"/>
        <v>T</v>
      </c>
    </row>
    <row r="992" spans="1:7" hidden="1" x14ac:dyDescent="0.2">
      <c r="A992" s="172" t="str">
        <f t="shared" si="30"/>
        <v/>
      </c>
      <c r="B992" s="225" t="str">
        <f>IF(PLANILHA!B992=0,"",PLANILHA!B992)</f>
        <v/>
      </c>
      <c r="C992" s="225" t="str">
        <f>IF(PLANILHA!E992=0,"",PLANILHA!E992)</f>
        <v/>
      </c>
      <c r="D992" s="226" t="str">
        <f>IF(PLANILHA!F992=0,"",PLANILHA!F992)</f>
        <v/>
      </c>
      <c r="E992" s="227" t="str">
        <f>IF(PLANILHA!G992=0,"",PLANILHA!G992)</f>
        <v/>
      </c>
      <c r="F992" s="202"/>
      <c r="G992" s="174" t="str">
        <f t="shared" si="31"/>
        <v>T</v>
      </c>
    </row>
    <row r="993" spans="1:7" hidden="1" x14ac:dyDescent="0.2">
      <c r="A993" s="172" t="str">
        <f t="shared" si="30"/>
        <v/>
      </c>
      <c r="B993" s="225" t="str">
        <f>IF(PLANILHA!B993=0,"",PLANILHA!B993)</f>
        <v/>
      </c>
      <c r="C993" s="225" t="str">
        <f>IF(PLANILHA!E993=0,"",PLANILHA!E993)</f>
        <v/>
      </c>
      <c r="D993" s="226" t="str">
        <f>IF(PLANILHA!F993=0,"",PLANILHA!F993)</f>
        <v/>
      </c>
      <c r="E993" s="227" t="str">
        <f>IF(PLANILHA!G993=0,"",PLANILHA!G993)</f>
        <v/>
      </c>
      <c r="F993" s="202"/>
      <c r="G993" s="174" t="str">
        <f t="shared" si="31"/>
        <v>T</v>
      </c>
    </row>
    <row r="994" spans="1:7" hidden="1" x14ac:dyDescent="0.2">
      <c r="A994" s="172" t="str">
        <f t="shared" si="30"/>
        <v/>
      </c>
      <c r="B994" s="225" t="str">
        <f>IF(PLANILHA!B994=0,"",PLANILHA!B994)</f>
        <v/>
      </c>
      <c r="C994" s="225" t="str">
        <f>IF(PLANILHA!E994=0,"",PLANILHA!E994)</f>
        <v/>
      </c>
      <c r="D994" s="226" t="str">
        <f>IF(PLANILHA!F994=0,"",PLANILHA!F994)</f>
        <v/>
      </c>
      <c r="E994" s="227" t="str">
        <f>IF(PLANILHA!G994=0,"",PLANILHA!G994)</f>
        <v/>
      </c>
      <c r="F994" s="202"/>
      <c r="G994" s="174" t="str">
        <f t="shared" si="31"/>
        <v>T</v>
      </c>
    </row>
    <row r="995" spans="1:7" hidden="1" x14ac:dyDescent="0.2">
      <c r="A995" s="172" t="str">
        <f t="shared" si="30"/>
        <v/>
      </c>
      <c r="B995" s="225" t="str">
        <f>IF(PLANILHA!B995=0,"",PLANILHA!B995)</f>
        <v/>
      </c>
      <c r="C995" s="225" t="str">
        <f>IF(PLANILHA!E995=0,"",PLANILHA!E995)</f>
        <v/>
      </c>
      <c r="D995" s="226" t="str">
        <f>IF(PLANILHA!F995=0,"",PLANILHA!F995)</f>
        <v/>
      </c>
      <c r="E995" s="227" t="str">
        <f>IF(PLANILHA!G995=0,"",PLANILHA!G995)</f>
        <v/>
      </c>
      <c r="F995" s="202"/>
      <c r="G995" s="174" t="str">
        <f t="shared" si="31"/>
        <v>T</v>
      </c>
    </row>
    <row r="996" spans="1:7" hidden="1" x14ac:dyDescent="0.2">
      <c r="A996" s="172" t="str">
        <f t="shared" si="30"/>
        <v/>
      </c>
      <c r="B996" s="225" t="str">
        <f>IF(PLANILHA!B996=0,"",PLANILHA!B996)</f>
        <v/>
      </c>
      <c r="C996" s="225" t="str">
        <f>IF(PLANILHA!E996=0,"",PLANILHA!E996)</f>
        <v/>
      </c>
      <c r="D996" s="226" t="str">
        <f>IF(PLANILHA!F996=0,"",PLANILHA!F996)</f>
        <v/>
      </c>
      <c r="E996" s="227" t="str">
        <f>IF(PLANILHA!G996=0,"",PLANILHA!G996)</f>
        <v/>
      </c>
      <c r="F996" s="202"/>
      <c r="G996" s="174" t="str">
        <f t="shared" si="31"/>
        <v>T</v>
      </c>
    </row>
    <row r="997" spans="1:7" hidden="1" x14ac:dyDescent="0.2">
      <c r="A997" s="172" t="str">
        <f t="shared" si="30"/>
        <v/>
      </c>
      <c r="B997" s="225" t="str">
        <f>IF(PLANILHA!B997=0,"",PLANILHA!B997)</f>
        <v/>
      </c>
      <c r="C997" s="225" t="str">
        <f>IF(PLANILHA!E997=0,"",PLANILHA!E997)</f>
        <v/>
      </c>
      <c r="D997" s="226" t="str">
        <f>IF(PLANILHA!F997=0,"",PLANILHA!F997)</f>
        <v/>
      </c>
      <c r="E997" s="227" t="str">
        <f>IF(PLANILHA!G997=0,"",PLANILHA!G997)</f>
        <v/>
      </c>
      <c r="F997" s="202"/>
      <c r="G997" s="174" t="str">
        <f t="shared" si="31"/>
        <v>T</v>
      </c>
    </row>
    <row r="998" spans="1:7" hidden="1" x14ac:dyDescent="0.2">
      <c r="A998" s="172" t="str">
        <f t="shared" si="30"/>
        <v/>
      </c>
      <c r="B998" s="225" t="str">
        <f>IF(PLANILHA!B998=0,"",PLANILHA!B998)</f>
        <v/>
      </c>
      <c r="C998" s="225" t="str">
        <f>IF(PLANILHA!E998=0,"",PLANILHA!E998)</f>
        <v/>
      </c>
      <c r="D998" s="226" t="str">
        <f>IF(PLANILHA!F998=0,"",PLANILHA!F998)</f>
        <v/>
      </c>
      <c r="E998" s="227" t="str">
        <f>IF(PLANILHA!G998=0,"",PLANILHA!G998)</f>
        <v/>
      </c>
      <c r="F998" s="202"/>
      <c r="G998" s="174" t="str">
        <f t="shared" si="31"/>
        <v>T</v>
      </c>
    </row>
    <row r="999" spans="1:7" hidden="1" x14ac:dyDescent="0.2">
      <c r="A999" s="172" t="str">
        <f t="shared" si="30"/>
        <v/>
      </c>
      <c r="B999" s="225" t="str">
        <f>IF(PLANILHA!B999=0,"",PLANILHA!B999)</f>
        <v/>
      </c>
      <c r="C999" s="225" t="str">
        <f>IF(PLANILHA!E999=0,"",PLANILHA!E999)</f>
        <v/>
      </c>
      <c r="D999" s="226" t="str">
        <f>IF(PLANILHA!F999=0,"",PLANILHA!F999)</f>
        <v/>
      </c>
      <c r="E999" s="227" t="str">
        <f>IF(PLANILHA!G999=0,"",PLANILHA!G999)</f>
        <v/>
      </c>
      <c r="F999" s="202"/>
      <c r="G999" s="174" t="str">
        <f t="shared" si="31"/>
        <v>T</v>
      </c>
    </row>
    <row r="1000" spans="1:7" hidden="1" x14ac:dyDescent="0.2">
      <c r="A1000" s="172" t="str">
        <f t="shared" si="30"/>
        <v/>
      </c>
      <c r="B1000" s="225" t="str">
        <f>IF(PLANILHA!B1000=0,"",PLANILHA!B1000)</f>
        <v/>
      </c>
      <c r="C1000" s="225" t="str">
        <f>IF(PLANILHA!E1000=0,"",PLANILHA!E1000)</f>
        <v/>
      </c>
      <c r="D1000" s="226" t="str">
        <f>IF(PLANILHA!F1000=0,"",PLANILHA!F1000)</f>
        <v/>
      </c>
      <c r="E1000" s="227" t="str">
        <f>IF(PLANILHA!G1000=0,"",PLANILHA!G1000)</f>
        <v/>
      </c>
      <c r="F1000" s="202"/>
      <c r="G1000" s="174" t="str">
        <f t="shared" si="31"/>
        <v>T</v>
      </c>
    </row>
    <row r="1001" spans="1:7" hidden="1" x14ac:dyDescent="0.2">
      <c r="A1001" s="172" t="str">
        <f t="shared" si="30"/>
        <v/>
      </c>
      <c r="B1001" s="225" t="str">
        <f>IF(PLANILHA!B1001=0,"",PLANILHA!B1001)</f>
        <v/>
      </c>
      <c r="C1001" s="225" t="str">
        <f>IF(PLANILHA!E1001=0,"",PLANILHA!E1001)</f>
        <v/>
      </c>
      <c r="D1001" s="226" t="str">
        <f>IF(PLANILHA!F1001=0,"",PLANILHA!F1001)</f>
        <v/>
      </c>
      <c r="E1001" s="227" t="str">
        <f>IF(PLANILHA!G1001=0,"",PLANILHA!G1001)</f>
        <v/>
      </c>
      <c r="F1001" s="202"/>
      <c r="G1001" s="174" t="str">
        <f t="shared" si="31"/>
        <v>T</v>
      </c>
    </row>
    <row r="1002" spans="1:7" hidden="1" x14ac:dyDescent="0.2">
      <c r="A1002" s="172" t="str">
        <f t="shared" si="30"/>
        <v/>
      </c>
      <c r="B1002" s="225" t="str">
        <f>IF(PLANILHA!B1002=0,"",PLANILHA!B1002)</f>
        <v/>
      </c>
      <c r="C1002" s="225" t="str">
        <f>IF(PLANILHA!E1002=0,"",PLANILHA!E1002)</f>
        <v/>
      </c>
      <c r="D1002" s="226" t="str">
        <f>IF(PLANILHA!F1002=0,"",PLANILHA!F1002)</f>
        <v/>
      </c>
      <c r="E1002" s="227" t="str">
        <f>IF(PLANILHA!G1002=0,"",PLANILHA!G1002)</f>
        <v/>
      </c>
      <c r="F1002" s="202"/>
      <c r="G1002" s="174" t="str">
        <f t="shared" si="31"/>
        <v>T</v>
      </c>
    </row>
    <row r="1003" spans="1:7" hidden="1" x14ac:dyDescent="0.2">
      <c r="A1003" s="172" t="str">
        <f t="shared" si="30"/>
        <v/>
      </c>
      <c r="B1003" s="225" t="str">
        <f>IF(PLANILHA!B1003=0,"",PLANILHA!B1003)</f>
        <v/>
      </c>
      <c r="C1003" s="225" t="str">
        <f>IF(PLANILHA!E1003=0,"",PLANILHA!E1003)</f>
        <v/>
      </c>
      <c r="D1003" s="226" t="str">
        <f>IF(PLANILHA!F1003=0,"",PLANILHA!F1003)</f>
        <v/>
      </c>
      <c r="E1003" s="227" t="str">
        <f>IF(PLANILHA!G1003=0,"",PLANILHA!G1003)</f>
        <v/>
      </c>
      <c r="F1003" s="202"/>
      <c r="G1003" s="174" t="str">
        <f t="shared" si="31"/>
        <v>T</v>
      </c>
    </row>
    <row r="1004" spans="1:7" hidden="1" x14ac:dyDescent="0.2">
      <c r="A1004" s="172" t="str">
        <f t="shared" si="30"/>
        <v/>
      </c>
      <c r="B1004" s="225" t="str">
        <f>IF(PLANILHA!B1004=0,"",PLANILHA!B1004)</f>
        <v/>
      </c>
      <c r="C1004" s="225" t="str">
        <f>IF(PLANILHA!E1004=0,"",PLANILHA!E1004)</f>
        <v/>
      </c>
      <c r="D1004" s="226" t="str">
        <f>IF(PLANILHA!F1004=0,"",PLANILHA!F1004)</f>
        <v/>
      </c>
      <c r="E1004" s="227" t="str">
        <f>IF(PLANILHA!G1004=0,"",PLANILHA!G1004)</f>
        <v/>
      </c>
      <c r="F1004" s="202"/>
      <c r="G1004" s="174" t="str">
        <f t="shared" si="31"/>
        <v>T</v>
      </c>
    </row>
    <row r="1005" spans="1:7" hidden="1" x14ac:dyDescent="0.2">
      <c r="A1005" s="172" t="str">
        <f t="shared" si="30"/>
        <v/>
      </c>
      <c r="B1005" s="225" t="str">
        <f>IF(PLANILHA!B1005=0,"",PLANILHA!B1005)</f>
        <v/>
      </c>
      <c r="C1005" s="225" t="str">
        <f>IF(PLANILHA!E1005=0,"",PLANILHA!E1005)</f>
        <v/>
      </c>
      <c r="D1005" s="226" t="str">
        <f>IF(PLANILHA!F1005=0,"",PLANILHA!F1005)</f>
        <v/>
      </c>
      <c r="E1005" s="227" t="str">
        <f>IF(PLANILHA!G1005=0,"",PLANILHA!G1005)</f>
        <v/>
      </c>
      <c r="F1005" s="202"/>
      <c r="G1005" s="174" t="str">
        <f t="shared" si="31"/>
        <v>T</v>
      </c>
    </row>
    <row r="1006" spans="1:7" hidden="1" x14ac:dyDescent="0.2">
      <c r="A1006" s="172" t="str">
        <f t="shared" si="30"/>
        <v/>
      </c>
      <c r="B1006" s="225" t="str">
        <f>IF(PLANILHA!B1006=0,"",PLANILHA!B1006)</f>
        <v/>
      </c>
      <c r="C1006" s="225" t="str">
        <f>IF(PLANILHA!E1006=0,"",PLANILHA!E1006)</f>
        <v/>
      </c>
      <c r="D1006" s="226" t="str">
        <f>IF(PLANILHA!F1006=0,"",PLANILHA!F1006)</f>
        <v/>
      </c>
      <c r="E1006" s="227" t="str">
        <f>IF(PLANILHA!G1006=0,"",PLANILHA!G1006)</f>
        <v/>
      </c>
      <c r="F1006" s="202"/>
      <c r="G1006" s="174" t="str">
        <f t="shared" si="31"/>
        <v>T</v>
      </c>
    </row>
    <row r="1007" spans="1:7" hidden="1" x14ac:dyDescent="0.2">
      <c r="A1007" s="172" t="str">
        <f t="shared" si="30"/>
        <v/>
      </c>
      <c r="B1007" s="225" t="str">
        <f>IF(PLANILHA!B1007=0,"",PLANILHA!B1007)</f>
        <v/>
      </c>
      <c r="C1007" s="225" t="str">
        <f>IF(PLANILHA!E1007=0,"",PLANILHA!E1007)</f>
        <v/>
      </c>
      <c r="D1007" s="226" t="str">
        <f>IF(PLANILHA!F1007=0,"",PLANILHA!F1007)</f>
        <v/>
      </c>
      <c r="E1007" s="227" t="str">
        <f>IF(PLANILHA!G1007=0,"",PLANILHA!G1007)</f>
        <v/>
      </c>
      <c r="F1007" s="202"/>
      <c r="G1007" s="174" t="str">
        <f t="shared" si="31"/>
        <v>T</v>
      </c>
    </row>
    <row r="1008" spans="1:7" hidden="1" x14ac:dyDescent="0.2">
      <c r="A1008" s="172" t="str">
        <f t="shared" si="30"/>
        <v/>
      </c>
      <c r="B1008" s="225" t="str">
        <f>IF(PLANILHA!B1008=0,"",PLANILHA!B1008)</f>
        <v/>
      </c>
      <c r="C1008" s="225" t="str">
        <f>IF(PLANILHA!E1008=0,"",PLANILHA!E1008)</f>
        <v/>
      </c>
      <c r="D1008" s="226" t="str">
        <f>IF(PLANILHA!F1008=0,"",PLANILHA!F1008)</f>
        <v/>
      </c>
      <c r="E1008" s="227" t="str">
        <f>IF(PLANILHA!G1008=0,"",PLANILHA!G1008)</f>
        <v/>
      </c>
      <c r="F1008" s="202"/>
      <c r="G1008" s="174" t="str">
        <f t="shared" si="31"/>
        <v>T</v>
      </c>
    </row>
    <row r="1009" spans="1:7" hidden="1" x14ac:dyDescent="0.2">
      <c r="A1009" s="172" t="str">
        <f t="shared" si="30"/>
        <v/>
      </c>
      <c r="B1009" s="225" t="str">
        <f>IF(PLANILHA!B1009=0,"",PLANILHA!B1009)</f>
        <v/>
      </c>
      <c r="C1009" s="225" t="str">
        <f>IF(PLANILHA!E1009=0,"",PLANILHA!E1009)</f>
        <v/>
      </c>
      <c r="D1009" s="226" t="str">
        <f>IF(PLANILHA!F1009=0,"",PLANILHA!F1009)</f>
        <v/>
      </c>
      <c r="E1009" s="227" t="str">
        <f>IF(PLANILHA!G1009=0,"",PLANILHA!G1009)</f>
        <v/>
      </c>
      <c r="F1009" s="202"/>
      <c r="G1009" s="174" t="str">
        <f t="shared" si="31"/>
        <v>T</v>
      </c>
    </row>
    <row r="1010" spans="1:7" hidden="1" x14ac:dyDescent="0.2">
      <c r="A1010" s="172" t="str">
        <f t="shared" si="30"/>
        <v/>
      </c>
      <c r="B1010" s="225" t="str">
        <f>IF(PLANILHA!B1010=0,"",PLANILHA!B1010)</f>
        <v/>
      </c>
      <c r="C1010" s="225" t="str">
        <f>IF(PLANILHA!E1010=0,"",PLANILHA!E1010)</f>
        <v/>
      </c>
      <c r="D1010" s="226" t="str">
        <f>IF(PLANILHA!F1010=0,"",PLANILHA!F1010)</f>
        <v/>
      </c>
      <c r="E1010" s="227" t="str">
        <f>IF(PLANILHA!G1010=0,"",PLANILHA!G1010)</f>
        <v/>
      </c>
      <c r="F1010" s="202"/>
      <c r="G1010" s="174" t="str">
        <f t="shared" si="31"/>
        <v>T</v>
      </c>
    </row>
    <row r="1011" spans="1:7" hidden="1" x14ac:dyDescent="0.2">
      <c r="A1011" s="172" t="str">
        <f t="shared" si="30"/>
        <v/>
      </c>
      <c r="B1011" s="225" t="str">
        <f>IF(PLANILHA!B1011=0,"",PLANILHA!B1011)</f>
        <v/>
      </c>
      <c r="C1011" s="225" t="str">
        <f>IF(PLANILHA!E1011=0,"",PLANILHA!E1011)</f>
        <v/>
      </c>
      <c r="D1011" s="226" t="str">
        <f>IF(PLANILHA!F1011=0,"",PLANILHA!F1011)</f>
        <v/>
      </c>
      <c r="E1011" s="227" t="str">
        <f>IF(PLANILHA!G1011=0,"",PLANILHA!G1011)</f>
        <v/>
      </c>
      <c r="F1011" s="202"/>
      <c r="G1011" s="174" t="str">
        <f t="shared" si="31"/>
        <v>T</v>
      </c>
    </row>
    <row r="1012" spans="1:7" hidden="1" x14ac:dyDescent="0.2">
      <c r="A1012" s="172" t="str">
        <f t="shared" si="30"/>
        <v/>
      </c>
      <c r="B1012" s="225" t="str">
        <f>IF(PLANILHA!B1012=0,"",PLANILHA!B1012)</f>
        <v/>
      </c>
      <c r="C1012" s="225" t="str">
        <f>IF(PLANILHA!E1012=0,"",PLANILHA!E1012)</f>
        <v/>
      </c>
      <c r="D1012" s="226" t="str">
        <f>IF(PLANILHA!F1012=0,"",PLANILHA!F1012)</f>
        <v/>
      </c>
      <c r="E1012" s="227" t="str">
        <f>IF(PLANILHA!G1012=0,"",PLANILHA!G1012)</f>
        <v/>
      </c>
      <c r="F1012" s="202"/>
      <c r="G1012" s="174" t="str">
        <f t="shared" si="31"/>
        <v>T</v>
      </c>
    </row>
    <row r="1013" spans="1:7" hidden="1" x14ac:dyDescent="0.2">
      <c r="A1013" s="172" t="str">
        <f t="shared" si="30"/>
        <v/>
      </c>
      <c r="B1013" s="225" t="str">
        <f>IF(PLANILHA!B1013=0,"",PLANILHA!B1013)</f>
        <v/>
      </c>
      <c r="C1013" s="225" t="str">
        <f>IF(PLANILHA!E1013=0,"",PLANILHA!E1013)</f>
        <v/>
      </c>
      <c r="D1013" s="226" t="str">
        <f>IF(PLANILHA!F1013=0,"",PLANILHA!F1013)</f>
        <v/>
      </c>
      <c r="E1013" s="227" t="str">
        <f>IF(PLANILHA!G1013=0,"",PLANILHA!G1013)</f>
        <v/>
      </c>
      <c r="F1013" s="202"/>
      <c r="G1013" s="174" t="str">
        <f t="shared" si="31"/>
        <v>T</v>
      </c>
    </row>
    <row r="1014" spans="1:7" hidden="1" x14ac:dyDescent="0.2">
      <c r="A1014" s="172" t="str">
        <f t="shared" si="30"/>
        <v/>
      </c>
      <c r="B1014" s="225" t="str">
        <f>IF(PLANILHA!B1014=0,"",PLANILHA!B1014)</f>
        <v/>
      </c>
      <c r="C1014" s="225" t="str">
        <f>IF(PLANILHA!E1014=0,"",PLANILHA!E1014)</f>
        <v/>
      </c>
      <c r="D1014" s="226" t="str">
        <f>IF(PLANILHA!F1014=0,"",PLANILHA!F1014)</f>
        <v/>
      </c>
      <c r="E1014" s="227" t="str">
        <f>IF(PLANILHA!G1014=0,"",PLANILHA!G1014)</f>
        <v/>
      </c>
      <c r="F1014" s="202"/>
      <c r="G1014" s="174" t="str">
        <f t="shared" si="31"/>
        <v>T</v>
      </c>
    </row>
    <row r="1015" spans="1:7" hidden="1" x14ac:dyDescent="0.2">
      <c r="A1015" s="172" t="str">
        <f t="shared" si="30"/>
        <v/>
      </c>
      <c r="B1015" s="225" t="str">
        <f>IF(PLANILHA!B1015=0,"",PLANILHA!B1015)</f>
        <v/>
      </c>
      <c r="C1015" s="225" t="str">
        <f>IF(PLANILHA!E1015=0,"",PLANILHA!E1015)</f>
        <v/>
      </c>
      <c r="D1015" s="226" t="str">
        <f>IF(PLANILHA!F1015=0,"",PLANILHA!F1015)</f>
        <v/>
      </c>
      <c r="E1015" s="227" t="str">
        <f>IF(PLANILHA!G1015=0,"",PLANILHA!G1015)</f>
        <v/>
      </c>
      <c r="F1015" s="202"/>
      <c r="G1015" s="174" t="str">
        <f t="shared" si="31"/>
        <v>T</v>
      </c>
    </row>
    <row r="1016" spans="1:7" hidden="1" x14ac:dyDescent="0.2">
      <c r="A1016" s="172" t="str">
        <f t="shared" si="30"/>
        <v/>
      </c>
      <c r="B1016" s="225" t="str">
        <f>IF(PLANILHA!B1016=0,"",PLANILHA!B1016)</f>
        <v/>
      </c>
      <c r="C1016" s="225" t="str">
        <f>IF(PLANILHA!E1016=0,"",PLANILHA!E1016)</f>
        <v/>
      </c>
      <c r="D1016" s="226" t="str">
        <f>IF(PLANILHA!F1016=0,"",PLANILHA!F1016)</f>
        <v/>
      </c>
      <c r="E1016" s="227" t="str">
        <f>IF(PLANILHA!G1016=0,"",PLANILHA!G1016)</f>
        <v/>
      </c>
      <c r="F1016" s="202"/>
      <c r="G1016" s="174" t="str">
        <f t="shared" si="31"/>
        <v>T</v>
      </c>
    </row>
    <row r="1017" spans="1:7" hidden="1" x14ac:dyDescent="0.2">
      <c r="A1017" s="172" t="str">
        <f t="shared" si="30"/>
        <v/>
      </c>
      <c r="B1017" s="225" t="str">
        <f>IF(PLANILHA!B1017=0,"",PLANILHA!B1017)</f>
        <v/>
      </c>
      <c r="C1017" s="225" t="str">
        <f>IF(PLANILHA!E1017=0,"",PLANILHA!E1017)</f>
        <v/>
      </c>
      <c r="D1017" s="226" t="str">
        <f>IF(PLANILHA!F1017=0,"",PLANILHA!F1017)</f>
        <v/>
      </c>
      <c r="E1017" s="227" t="str">
        <f>IF(PLANILHA!G1017=0,"",PLANILHA!G1017)</f>
        <v/>
      </c>
      <c r="F1017" s="202"/>
      <c r="G1017" s="174" t="str">
        <f t="shared" si="31"/>
        <v>T</v>
      </c>
    </row>
    <row r="1018" spans="1:7" hidden="1" x14ac:dyDescent="0.2">
      <c r="A1018" s="172" t="str">
        <f t="shared" si="30"/>
        <v/>
      </c>
      <c r="B1018" s="225" t="str">
        <f>IF(PLANILHA!B1018=0,"",PLANILHA!B1018)</f>
        <v/>
      </c>
      <c r="C1018" s="225" t="str">
        <f>IF(PLANILHA!E1018=0,"",PLANILHA!E1018)</f>
        <v/>
      </c>
      <c r="D1018" s="226" t="str">
        <f>IF(PLANILHA!F1018=0,"",PLANILHA!F1018)</f>
        <v/>
      </c>
      <c r="E1018" s="227" t="str">
        <f>IF(PLANILHA!G1018=0,"",PLANILHA!G1018)</f>
        <v/>
      </c>
      <c r="F1018" s="202"/>
      <c r="G1018" s="174" t="str">
        <f t="shared" si="31"/>
        <v>T</v>
      </c>
    </row>
    <row r="1019" spans="1:7" hidden="1" x14ac:dyDescent="0.2">
      <c r="A1019" s="172" t="str">
        <f t="shared" si="30"/>
        <v/>
      </c>
      <c r="B1019" s="225" t="str">
        <f>IF(PLANILHA!B1019=0,"",PLANILHA!B1019)</f>
        <v/>
      </c>
      <c r="C1019" s="225" t="str">
        <f>IF(PLANILHA!E1019=0,"",PLANILHA!E1019)</f>
        <v/>
      </c>
      <c r="D1019" s="226" t="str">
        <f>IF(PLANILHA!F1019=0,"",PLANILHA!F1019)</f>
        <v/>
      </c>
      <c r="E1019" s="227" t="str">
        <f>IF(PLANILHA!G1019=0,"",PLANILHA!G1019)</f>
        <v/>
      </c>
      <c r="F1019" s="202"/>
      <c r="G1019" s="174" t="str">
        <f t="shared" si="31"/>
        <v>T</v>
      </c>
    </row>
    <row r="1020" spans="1:7" hidden="1" x14ac:dyDescent="0.2">
      <c r="A1020" s="172" t="str">
        <f t="shared" si="30"/>
        <v/>
      </c>
      <c r="B1020" s="225" t="str">
        <f>IF(PLANILHA!B1020=0,"",PLANILHA!B1020)</f>
        <v/>
      </c>
      <c r="C1020" s="225" t="str">
        <f>IF(PLANILHA!E1020=0,"",PLANILHA!E1020)</f>
        <v/>
      </c>
      <c r="D1020" s="226" t="str">
        <f>IF(PLANILHA!F1020=0,"",PLANILHA!F1020)</f>
        <v/>
      </c>
      <c r="E1020" s="227" t="str">
        <f>IF(PLANILHA!G1020=0,"",PLANILHA!G1020)</f>
        <v/>
      </c>
      <c r="F1020" s="202"/>
      <c r="G1020" s="174" t="str">
        <f t="shared" si="31"/>
        <v>T</v>
      </c>
    </row>
    <row r="1021" spans="1:7" hidden="1" x14ac:dyDescent="0.2">
      <c r="A1021" s="172" t="str">
        <f t="shared" si="30"/>
        <v/>
      </c>
      <c r="B1021" s="225" t="str">
        <f>IF(PLANILHA!B1021=0,"",PLANILHA!B1021)</f>
        <v/>
      </c>
      <c r="C1021" s="225" t="str">
        <f>IF(PLANILHA!E1021=0,"",PLANILHA!E1021)</f>
        <v/>
      </c>
      <c r="D1021" s="226" t="str">
        <f>IF(PLANILHA!F1021=0,"",PLANILHA!F1021)</f>
        <v/>
      </c>
      <c r="E1021" s="227" t="str">
        <f>IF(PLANILHA!G1021=0,"",PLANILHA!G1021)</f>
        <v/>
      </c>
      <c r="F1021" s="202"/>
      <c r="G1021" s="174" t="str">
        <f t="shared" si="31"/>
        <v>T</v>
      </c>
    </row>
    <row r="1022" spans="1:7" hidden="1" x14ac:dyDescent="0.2">
      <c r="A1022" s="172" t="str">
        <f t="shared" si="30"/>
        <v/>
      </c>
      <c r="B1022" s="225" t="str">
        <f>IF(PLANILHA!B1022=0,"",PLANILHA!B1022)</f>
        <v/>
      </c>
      <c r="C1022" s="225" t="str">
        <f>IF(PLANILHA!E1022=0,"",PLANILHA!E1022)</f>
        <v/>
      </c>
      <c r="D1022" s="226" t="str">
        <f>IF(PLANILHA!F1022=0,"",PLANILHA!F1022)</f>
        <v/>
      </c>
      <c r="E1022" s="227" t="str">
        <f>IF(PLANILHA!G1022=0,"",PLANILHA!G1022)</f>
        <v/>
      </c>
      <c r="F1022" s="202"/>
      <c r="G1022" s="174" t="str">
        <f t="shared" si="31"/>
        <v>T</v>
      </c>
    </row>
    <row r="1023" spans="1:7" hidden="1" x14ac:dyDescent="0.2">
      <c r="A1023" s="172" t="str">
        <f t="shared" si="30"/>
        <v/>
      </c>
      <c r="B1023" s="225" t="str">
        <f>IF(PLANILHA!B1023=0,"",PLANILHA!B1023)</f>
        <v/>
      </c>
      <c r="C1023" s="225" t="str">
        <f>IF(PLANILHA!E1023=0,"",PLANILHA!E1023)</f>
        <v/>
      </c>
      <c r="D1023" s="226" t="str">
        <f>IF(PLANILHA!F1023=0,"",PLANILHA!F1023)</f>
        <v/>
      </c>
      <c r="E1023" s="227" t="str">
        <f>IF(PLANILHA!G1023=0,"",PLANILHA!G1023)</f>
        <v/>
      </c>
      <c r="F1023" s="202"/>
      <c r="G1023" s="174" t="str">
        <f t="shared" si="31"/>
        <v>T</v>
      </c>
    </row>
    <row r="1024" spans="1:7" hidden="1" x14ac:dyDescent="0.2">
      <c r="A1024" s="172" t="str">
        <f t="shared" si="30"/>
        <v/>
      </c>
      <c r="B1024" s="225" t="str">
        <f>IF(PLANILHA!B1024=0,"",PLANILHA!B1024)</f>
        <v/>
      </c>
      <c r="C1024" s="225" t="str">
        <f>IF(PLANILHA!E1024=0,"",PLANILHA!E1024)</f>
        <v/>
      </c>
      <c r="D1024" s="226" t="str">
        <f>IF(PLANILHA!F1024=0,"",PLANILHA!F1024)</f>
        <v/>
      </c>
      <c r="E1024" s="227" t="str">
        <f>IF(PLANILHA!G1024=0,"",PLANILHA!G1024)</f>
        <v/>
      </c>
      <c r="F1024" s="202"/>
      <c r="G1024" s="174" t="str">
        <f t="shared" si="31"/>
        <v>T</v>
      </c>
    </row>
    <row r="1025" spans="1:7" hidden="1" x14ac:dyDescent="0.2">
      <c r="A1025" s="172" t="str">
        <f t="shared" si="30"/>
        <v/>
      </c>
      <c r="B1025" s="225" t="str">
        <f>IF(PLANILHA!B1025=0,"",PLANILHA!B1025)</f>
        <v/>
      </c>
      <c r="C1025" s="225" t="str">
        <f>IF(PLANILHA!E1025=0,"",PLANILHA!E1025)</f>
        <v/>
      </c>
      <c r="D1025" s="226" t="str">
        <f>IF(PLANILHA!F1025=0,"",PLANILHA!F1025)</f>
        <v/>
      </c>
      <c r="E1025" s="227" t="str">
        <f>IF(PLANILHA!G1025=0,"",PLANILHA!G1025)</f>
        <v/>
      </c>
      <c r="F1025" s="202"/>
      <c r="G1025" s="174" t="str">
        <f t="shared" si="31"/>
        <v>T</v>
      </c>
    </row>
    <row r="1026" spans="1:7" hidden="1" x14ac:dyDescent="0.2">
      <c r="A1026" s="172" t="str">
        <f t="shared" si="30"/>
        <v/>
      </c>
      <c r="B1026" s="225" t="str">
        <f>IF(PLANILHA!B1026=0,"",PLANILHA!B1026)</f>
        <v/>
      </c>
      <c r="C1026" s="225" t="str">
        <f>IF(PLANILHA!E1026=0,"",PLANILHA!E1026)</f>
        <v/>
      </c>
      <c r="D1026" s="226" t="str">
        <f>IF(PLANILHA!F1026=0,"",PLANILHA!F1026)</f>
        <v/>
      </c>
      <c r="E1026" s="227" t="str">
        <f>IF(PLANILHA!G1026=0,"",PLANILHA!G1026)</f>
        <v/>
      </c>
      <c r="F1026" s="202"/>
      <c r="G1026" s="174" t="str">
        <f t="shared" si="31"/>
        <v>T</v>
      </c>
    </row>
    <row r="1027" spans="1:7" hidden="1" x14ac:dyDescent="0.2">
      <c r="A1027" s="172" t="str">
        <f t="shared" si="30"/>
        <v/>
      </c>
      <c r="B1027" s="225" t="str">
        <f>IF(PLANILHA!B1027=0,"",PLANILHA!B1027)</f>
        <v/>
      </c>
      <c r="C1027" s="225" t="str">
        <f>IF(PLANILHA!E1027=0,"",PLANILHA!E1027)</f>
        <v/>
      </c>
      <c r="D1027" s="226" t="str">
        <f>IF(PLANILHA!F1027=0,"",PLANILHA!F1027)</f>
        <v/>
      </c>
      <c r="E1027" s="227" t="str">
        <f>IF(PLANILHA!G1027=0,"",PLANILHA!G1027)</f>
        <v/>
      </c>
      <c r="F1027" s="202"/>
      <c r="G1027" s="174" t="str">
        <f t="shared" si="31"/>
        <v>T</v>
      </c>
    </row>
    <row r="1028" spans="1:7" hidden="1" x14ac:dyDescent="0.2">
      <c r="A1028" s="172" t="str">
        <f t="shared" si="30"/>
        <v/>
      </c>
      <c r="B1028" s="225" t="str">
        <f>IF(PLANILHA!B1028=0,"",PLANILHA!B1028)</f>
        <v/>
      </c>
      <c r="C1028" s="225" t="str">
        <f>IF(PLANILHA!E1028=0,"",PLANILHA!E1028)</f>
        <v/>
      </c>
      <c r="D1028" s="226" t="str">
        <f>IF(PLANILHA!F1028=0,"",PLANILHA!F1028)</f>
        <v/>
      </c>
      <c r="E1028" s="227" t="str">
        <f>IF(PLANILHA!G1028=0,"",PLANILHA!G1028)</f>
        <v/>
      </c>
      <c r="F1028" s="202"/>
      <c r="G1028" s="174" t="str">
        <f t="shared" si="31"/>
        <v>T</v>
      </c>
    </row>
    <row r="1029" spans="1:7" hidden="1" x14ac:dyDescent="0.2">
      <c r="A1029" s="172" t="str">
        <f t="shared" si="30"/>
        <v/>
      </c>
      <c r="B1029" s="225" t="str">
        <f>IF(PLANILHA!B1029=0,"",PLANILHA!B1029)</f>
        <v/>
      </c>
      <c r="C1029" s="225" t="str">
        <f>IF(PLANILHA!E1029=0,"",PLANILHA!E1029)</f>
        <v/>
      </c>
      <c r="D1029" s="226" t="str">
        <f>IF(PLANILHA!F1029=0,"",PLANILHA!F1029)</f>
        <v/>
      </c>
      <c r="E1029" s="227" t="str">
        <f>IF(PLANILHA!G1029=0,"",PLANILHA!G1029)</f>
        <v/>
      </c>
      <c r="F1029" s="202"/>
      <c r="G1029" s="174" t="str">
        <f t="shared" si="31"/>
        <v>T</v>
      </c>
    </row>
    <row r="1030" spans="1:7" hidden="1" x14ac:dyDescent="0.2">
      <c r="A1030" s="172" t="str">
        <f t="shared" si="30"/>
        <v/>
      </c>
      <c r="B1030" s="225" t="str">
        <f>IF(PLANILHA!B1030=0,"",PLANILHA!B1030)</f>
        <v/>
      </c>
      <c r="C1030" s="225" t="str">
        <f>IF(PLANILHA!E1030=0,"",PLANILHA!E1030)</f>
        <v/>
      </c>
      <c r="D1030" s="226" t="str">
        <f>IF(PLANILHA!F1030=0,"",PLANILHA!F1030)</f>
        <v/>
      </c>
      <c r="E1030" s="227" t="str">
        <f>IF(PLANILHA!G1030=0,"",PLANILHA!G1030)</f>
        <v/>
      </c>
      <c r="F1030" s="202"/>
      <c r="G1030" s="174" t="str">
        <f t="shared" si="31"/>
        <v>T</v>
      </c>
    </row>
    <row r="1031" spans="1:7" hidden="1" x14ac:dyDescent="0.2">
      <c r="A1031" s="172" t="str">
        <f t="shared" si="30"/>
        <v/>
      </c>
      <c r="B1031" s="225" t="str">
        <f>IF(PLANILHA!B1031=0,"",PLANILHA!B1031)</f>
        <v/>
      </c>
      <c r="C1031" s="225" t="str">
        <f>IF(PLANILHA!E1031=0,"",PLANILHA!E1031)</f>
        <v/>
      </c>
      <c r="D1031" s="226" t="str">
        <f>IF(PLANILHA!F1031=0,"",PLANILHA!F1031)</f>
        <v/>
      </c>
      <c r="E1031" s="227" t="str">
        <f>IF(PLANILHA!G1031=0,"",PLANILHA!G1031)</f>
        <v/>
      </c>
      <c r="F1031" s="202"/>
      <c r="G1031" s="174" t="str">
        <f t="shared" si="31"/>
        <v>T</v>
      </c>
    </row>
    <row r="1032" spans="1:7" hidden="1" x14ac:dyDescent="0.2">
      <c r="A1032" s="172" t="str">
        <f t="shared" si="30"/>
        <v/>
      </c>
      <c r="B1032" s="225" t="str">
        <f>IF(PLANILHA!B1032=0,"",PLANILHA!B1032)</f>
        <v/>
      </c>
      <c r="C1032" s="225" t="str">
        <f>IF(PLANILHA!E1032=0,"",PLANILHA!E1032)</f>
        <v/>
      </c>
      <c r="D1032" s="226" t="str">
        <f>IF(PLANILHA!F1032=0,"",PLANILHA!F1032)</f>
        <v/>
      </c>
      <c r="E1032" s="227" t="str">
        <f>IF(PLANILHA!G1032=0,"",PLANILHA!G1032)</f>
        <v/>
      </c>
      <c r="F1032" s="202"/>
      <c r="G1032" s="174" t="str">
        <f t="shared" si="31"/>
        <v>T</v>
      </c>
    </row>
    <row r="1033" spans="1:7" hidden="1" x14ac:dyDescent="0.2">
      <c r="A1033" s="172" t="str">
        <f t="shared" si="30"/>
        <v/>
      </c>
      <c r="B1033" s="225" t="str">
        <f>IF(PLANILHA!B1033=0,"",PLANILHA!B1033)</f>
        <v/>
      </c>
      <c r="C1033" s="225" t="str">
        <f>IF(PLANILHA!E1033=0,"",PLANILHA!E1033)</f>
        <v/>
      </c>
      <c r="D1033" s="226" t="str">
        <f>IF(PLANILHA!F1033=0,"",PLANILHA!F1033)</f>
        <v/>
      </c>
      <c r="E1033" s="227" t="str">
        <f>IF(PLANILHA!G1033=0,"",PLANILHA!G1033)</f>
        <v/>
      </c>
      <c r="F1033" s="202"/>
      <c r="G1033" s="174" t="str">
        <f t="shared" si="31"/>
        <v>T</v>
      </c>
    </row>
    <row r="1034" spans="1:7" hidden="1" x14ac:dyDescent="0.2">
      <c r="A1034" s="172" t="str">
        <f t="shared" si="30"/>
        <v/>
      </c>
      <c r="B1034" s="225" t="str">
        <f>IF(PLANILHA!B1034=0,"",PLANILHA!B1034)</f>
        <v/>
      </c>
      <c r="C1034" s="225" t="str">
        <f>IF(PLANILHA!E1034=0,"",PLANILHA!E1034)</f>
        <v/>
      </c>
      <c r="D1034" s="226" t="str">
        <f>IF(PLANILHA!F1034=0,"",PLANILHA!F1034)</f>
        <v/>
      </c>
      <c r="E1034" s="227" t="str">
        <f>IF(PLANILHA!G1034=0,"",PLANILHA!G1034)</f>
        <v/>
      </c>
      <c r="F1034" s="202"/>
      <c r="G1034" s="174" t="str">
        <f t="shared" si="31"/>
        <v>T</v>
      </c>
    </row>
    <row r="1035" spans="1:7" hidden="1" x14ac:dyDescent="0.2">
      <c r="A1035" s="172" t="str">
        <f t="shared" si="30"/>
        <v/>
      </c>
      <c r="B1035" s="225" t="str">
        <f>IF(PLANILHA!B1035=0,"",PLANILHA!B1035)</f>
        <v/>
      </c>
      <c r="C1035" s="225" t="str">
        <f>IF(PLANILHA!E1035=0,"",PLANILHA!E1035)</f>
        <v/>
      </c>
      <c r="D1035" s="226" t="str">
        <f>IF(PLANILHA!F1035=0,"",PLANILHA!F1035)</f>
        <v/>
      </c>
      <c r="E1035" s="227" t="str">
        <f>IF(PLANILHA!G1035=0,"",PLANILHA!G1035)</f>
        <v/>
      </c>
      <c r="F1035" s="202"/>
      <c r="G1035" s="174" t="str">
        <f t="shared" si="31"/>
        <v>T</v>
      </c>
    </row>
    <row r="1036" spans="1:7" hidden="1" x14ac:dyDescent="0.2">
      <c r="A1036" s="172" t="str">
        <f t="shared" si="30"/>
        <v/>
      </c>
      <c r="B1036" s="225" t="str">
        <f>IF(PLANILHA!B1036=0,"",PLANILHA!B1036)</f>
        <v/>
      </c>
      <c r="C1036" s="225" t="str">
        <f>IF(PLANILHA!E1036=0,"",PLANILHA!E1036)</f>
        <v/>
      </c>
      <c r="D1036" s="226" t="str">
        <f>IF(PLANILHA!F1036=0,"",PLANILHA!F1036)</f>
        <v/>
      </c>
      <c r="E1036" s="227" t="str">
        <f>IF(PLANILHA!G1036=0,"",PLANILHA!G1036)</f>
        <v/>
      </c>
      <c r="F1036" s="202"/>
      <c r="G1036" s="174" t="str">
        <f t="shared" si="31"/>
        <v>T</v>
      </c>
    </row>
    <row r="1037" spans="1:7" hidden="1" x14ac:dyDescent="0.2">
      <c r="A1037" s="172" t="str">
        <f t="shared" si="30"/>
        <v/>
      </c>
      <c r="B1037" s="225" t="str">
        <f>IF(PLANILHA!B1037=0,"",PLANILHA!B1037)</f>
        <v/>
      </c>
      <c r="C1037" s="225" t="str">
        <f>IF(PLANILHA!E1037=0,"",PLANILHA!E1037)</f>
        <v/>
      </c>
      <c r="D1037" s="226" t="str">
        <f>IF(PLANILHA!F1037=0,"",PLANILHA!F1037)</f>
        <v/>
      </c>
      <c r="E1037" s="227" t="str">
        <f>IF(PLANILHA!G1037=0,"",PLANILHA!G1037)</f>
        <v/>
      </c>
      <c r="F1037" s="202"/>
      <c r="G1037" s="174" t="str">
        <f t="shared" si="31"/>
        <v>T</v>
      </c>
    </row>
    <row r="1038" spans="1:7" hidden="1" x14ac:dyDescent="0.2">
      <c r="A1038" s="172" t="str">
        <f t="shared" ref="A1038:A1101" si="32">IF(B1038&lt;&gt;"","F","")</f>
        <v/>
      </c>
      <c r="B1038" s="225" t="str">
        <f>IF(PLANILHA!B1038=0,"",PLANILHA!B1038)</f>
        <v/>
      </c>
      <c r="C1038" s="225" t="str">
        <f>IF(PLANILHA!E1038=0,"",PLANILHA!E1038)</f>
        <v/>
      </c>
      <c r="D1038" s="226" t="str">
        <f>IF(PLANILHA!F1038=0,"",PLANILHA!F1038)</f>
        <v/>
      </c>
      <c r="E1038" s="227" t="str">
        <f>IF(PLANILHA!G1038=0,"",PLANILHA!G1038)</f>
        <v/>
      </c>
      <c r="F1038" s="202"/>
      <c r="G1038" s="174" t="str">
        <f t="shared" ref="G1038:G1101" si="33">IF(E1038="","T","I")</f>
        <v>T</v>
      </c>
    </row>
    <row r="1039" spans="1:7" hidden="1" x14ac:dyDescent="0.2">
      <c r="A1039" s="172" t="str">
        <f t="shared" si="32"/>
        <v/>
      </c>
      <c r="B1039" s="225" t="str">
        <f>IF(PLANILHA!B1039=0,"",PLANILHA!B1039)</f>
        <v/>
      </c>
      <c r="C1039" s="225" t="str">
        <f>IF(PLANILHA!E1039=0,"",PLANILHA!E1039)</f>
        <v/>
      </c>
      <c r="D1039" s="226" t="str">
        <f>IF(PLANILHA!F1039=0,"",PLANILHA!F1039)</f>
        <v/>
      </c>
      <c r="E1039" s="227" t="str">
        <f>IF(PLANILHA!G1039=0,"",PLANILHA!G1039)</f>
        <v/>
      </c>
      <c r="F1039" s="202"/>
      <c r="G1039" s="174" t="str">
        <f t="shared" si="33"/>
        <v>T</v>
      </c>
    </row>
    <row r="1040" spans="1:7" hidden="1" x14ac:dyDescent="0.2">
      <c r="A1040" s="172" t="str">
        <f t="shared" si="32"/>
        <v/>
      </c>
      <c r="B1040" s="225" t="str">
        <f>IF(PLANILHA!B1040=0,"",PLANILHA!B1040)</f>
        <v/>
      </c>
      <c r="C1040" s="225" t="str">
        <f>IF(PLANILHA!E1040=0,"",PLANILHA!E1040)</f>
        <v/>
      </c>
      <c r="D1040" s="226" t="str">
        <f>IF(PLANILHA!F1040=0,"",PLANILHA!F1040)</f>
        <v/>
      </c>
      <c r="E1040" s="227" t="str">
        <f>IF(PLANILHA!G1040=0,"",PLANILHA!G1040)</f>
        <v/>
      </c>
      <c r="F1040" s="202"/>
      <c r="G1040" s="174" t="str">
        <f t="shared" si="33"/>
        <v>T</v>
      </c>
    </row>
    <row r="1041" spans="1:7" hidden="1" x14ac:dyDescent="0.2">
      <c r="A1041" s="172" t="str">
        <f t="shared" si="32"/>
        <v/>
      </c>
      <c r="B1041" s="225" t="str">
        <f>IF(PLANILHA!B1041=0,"",PLANILHA!B1041)</f>
        <v/>
      </c>
      <c r="C1041" s="225" t="str">
        <f>IF(PLANILHA!E1041=0,"",PLANILHA!E1041)</f>
        <v/>
      </c>
      <c r="D1041" s="226" t="str">
        <f>IF(PLANILHA!F1041=0,"",PLANILHA!F1041)</f>
        <v/>
      </c>
      <c r="E1041" s="227" t="str">
        <f>IF(PLANILHA!G1041=0,"",PLANILHA!G1041)</f>
        <v/>
      </c>
      <c r="F1041" s="202"/>
      <c r="G1041" s="174" t="str">
        <f t="shared" si="33"/>
        <v>T</v>
      </c>
    </row>
    <row r="1042" spans="1:7" hidden="1" x14ac:dyDescent="0.2">
      <c r="A1042" s="172" t="str">
        <f t="shared" si="32"/>
        <v/>
      </c>
      <c r="B1042" s="225" t="str">
        <f>IF(PLANILHA!B1042=0,"",PLANILHA!B1042)</f>
        <v/>
      </c>
      <c r="C1042" s="225" t="str">
        <f>IF(PLANILHA!E1042=0,"",PLANILHA!E1042)</f>
        <v/>
      </c>
      <c r="D1042" s="226" t="str">
        <f>IF(PLANILHA!F1042=0,"",PLANILHA!F1042)</f>
        <v/>
      </c>
      <c r="E1042" s="227" t="str">
        <f>IF(PLANILHA!G1042=0,"",PLANILHA!G1042)</f>
        <v/>
      </c>
      <c r="F1042" s="202"/>
      <c r="G1042" s="174" t="str">
        <f t="shared" si="33"/>
        <v>T</v>
      </c>
    </row>
    <row r="1043" spans="1:7" hidden="1" x14ac:dyDescent="0.2">
      <c r="A1043" s="172" t="str">
        <f t="shared" si="32"/>
        <v/>
      </c>
      <c r="B1043" s="225" t="str">
        <f>IF(PLANILHA!B1043=0,"",PLANILHA!B1043)</f>
        <v/>
      </c>
      <c r="C1043" s="225" t="str">
        <f>IF(PLANILHA!E1043=0,"",PLANILHA!E1043)</f>
        <v/>
      </c>
      <c r="D1043" s="226" t="str">
        <f>IF(PLANILHA!F1043=0,"",PLANILHA!F1043)</f>
        <v/>
      </c>
      <c r="E1043" s="227" t="str">
        <f>IF(PLANILHA!G1043=0,"",PLANILHA!G1043)</f>
        <v/>
      </c>
      <c r="F1043" s="202"/>
      <c r="G1043" s="174" t="str">
        <f t="shared" si="33"/>
        <v>T</v>
      </c>
    </row>
    <row r="1044" spans="1:7" hidden="1" x14ac:dyDescent="0.2">
      <c r="A1044" s="172" t="str">
        <f t="shared" si="32"/>
        <v/>
      </c>
      <c r="B1044" s="225" t="str">
        <f>IF(PLANILHA!B1044=0,"",PLANILHA!B1044)</f>
        <v/>
      </c>
      <c r="C1044" s="225" t="str">
        <f>IF(PLANILHA!E1044=0,"",PLANILHA!E1044)</f>
        <v/>
      </c>
      <c r="D1044" s="226" t="str">
        <f>IF(PLANILHA!F1044=0,"",PLANILHA!F1044)</f>
        <v/>
      </c>
      <c r="E1044" s="227" t="str">
        <f>IF(PLANILHA!G1044=0,"",PLANILHA!G1044)</f>
        <v/>
      </c>
      <c r="F1044" s="202"/>
      <c r="G1044" s="174" t="str">
        <f t="shared" si="33"/>
        <v>T</v>
      </c>
    </row>
    <row r="1045" spans="1:7" hidden="1" x14ac:dyDescent="0.2">
      <c r="A1045" s="172" t="str">
        <f t="shared" si="32"/>
        <v/>
      </c>
      <c r="B1045" s="225" t="str">
        <f>IF(PLANILHA!B1045=0,"",PLANILHA!B1045)</f>
        <v/>
      </c>
      <c r="C1045" s="225" t="str">
        <f>IF(PLANILHA!E1045=0,"",PLANILHA!E1045)</f>
        <v/>
      </c>
      <c r="D1045" s="226" t="str">
        <f>IF(PLANILHA!F1045=0,"",PLANILHA!F1045)</f>
        <v/>
      </c>
      <c r="E1045" s="227" t="str">
        <f>IF(PLANILHA!G1045=0,"",PLANILHA!G1045)</f>
        <v/>
      </c>
      <c r="F1045" s="202"/>
      <c r="G1045" s="174" t="str">
        <f t="shared" si="33"/>
        <v>T</v>
      </c>
    </row>
    <row r="1046" spans="1:7" hidden="1" x14ac:dyDescent="0.2">
      <c r="A1046" s="172" t="str">
        <f t="shared" si="32"/>
        <v/>
      </c>
      <c r="B1046" s="225" t="str">
        <f>IF(PLANILHA!B1046=0,"",PLANILHA!B1046)</f>
        <v/>
      </c>
      <c r="C1046" s="225" t="str">
        <f>IF(PLANILHA!E1046=0,"",PLANILHA!E1046)</f>
        <v/>
      </c>
      <c r="D1046" s="226" t="str">
        <f>IF(PLANILHA!F1046=0,"",PLANILHA!F1046)</f>
        <v/>
      </c>
      <c r="E1046" s="227" t="str">
        <f>IF(PLANILHA!G1046=0,"",PLANILHA!G1046)</f>
        <v/>
      </c>
      <c r="F1046" s="202"/>
      <c r="G1046" s="174" t="str">
        <f t="shared" si="33"/>
        <v>T</v>
      </c>
    </row>
    <row r="1047" spans="1:7" hidden="1" x14ac:dyDescent="0.2">
      <c r="A1047" s="172" t="str">
        <f t="shared" si="32"/>
        <v/>
      </c>
      <c r="B1047" s="225" t="str">
        <f>IF(PLANILHA!B1047=0,"",PLANILHA!B1047)</f>
        <v/>
      </c>
      <c r="C1047" s="225" t="str">
        <f>IF(PLANILHA!E1047=0,"",PLANILHA!E1047)</f>
        <v/>
      </c>
      <c r="D1047" s="226" t="str">
        <f>IF(PLANILHA!F1047=0,"",PLANILHA!F1047)</f>
        <v/>
      </c>
      <c r="E1047" s="227" t="str">
        <f>IF(PLANILHA!G1047=0,"",PLANILHA!G1047)</f>
        <v/>
      </c>
      <c r="F1047" s="202"/>
      <c r="G1047" s="174" t="str">
        <f t="shared" si="33"/>
        <v>T</v>
      </c>
    </row>
    <row r="1048" spans="1:7" hidden="1" x14ac:dyDescent="0.2">
      <c r="A1048" s="172" t="str">
        <f t="shared" si="32"/>
        <v/>
      </c>
      <c r="B1048" s="225" t="str">
        <f>IF(PLANILHA!B1048=0,"",PLANILHA!B1048)</f>
        <v/>
      </c>
      <c r="C1048" s="225" t="str">
        <f>IF(PLANILHA!E1048=0,"",PLANILHA!E1048)</f>
        <v/>
      </c>
      <c r="D1048" s="226" t="str">
        <f>IF(PLANILHA!F1048=0,"",PLANILHA!F1048)</f>
        <v/>
      </c>
      <c r="E1048" s="227" t="str">
        <f>IF(PLANILHA!G1048=0,"",PLANILHA!G1048)</f>
        <v/>
      </c>
      <c r="F1048" s="202"/>
      <c r="G1048" s="174" t="str">
        <f t="shared" si="33"/>
        <v>T</v>
      </c>
    </row>
    <row r="1049" spans="1:7" hidden="1" x14ac:dyDescent="0.2">
      <c r="A1049" s="172" t="str">
        <f t="shared" si="32"/>
        <v/>
      </c>
      <c r="B1049" s="225" t="str">
        <f>IF(PLANILHA!B1049=0,"",PLANILHA!B1049)</f>
        <v/>
      </c>
      <c r="C1049" s="225" t="str">
        <f>IF(PLANILHA!E1049=0,"",PLANILHA!E1049)</f>
        <v/>
      </c>
      <c r="D1049" s="226" t="str">
        <f>IF(PLANILHA!F1049=0,"",PLANILHA!F1049)</f>
        <v/>
      </c>
      <c r="E1049" s="227" t="str">
        <f>IF(PLANILHA!G1049=0,"",PLANILHA!G1049)</f>
        <v/>
      </c>
      <c r="F1049" s="202"/>
      <c r="G1049" s="174" t="str">
        <f t="shared" si="33"/>
        <v>T</v>
      </c>
    </row>
    <row r="1050" spans="1:7" hidden="1" x14ac:dyDescent="0.2">
      <c r="A1050" s="172" t="str">
        <f t="shared" si="32"/>
        <v/>
      </c>
      <c r="B1050" s="225" t="str">
        <f>IF(PLANILHA!B1050=0,"",PLANILHA!B1050)</f>
        <v/>
      </c>
      <c r="C1050" s="225" t="str">
        <f>IF(PLANILHA!E1050=0,"",PLANILHA!E1050)</f>
        <v/>
      </c>
      <c r="D1050" s="226" t="str">
        <f>IF(PLANILHA!F1050=0,"",PLANILHA!F1050)</f>
        <v/>
      </c>
      <c r="E1050" s="227" t="str">
        <f>IF(PLANILHA!G1050=0,"",PLANILHA!G1050)</f>
        <v/>
      </c>
      <c r="F1050" s="202"/>
      <c r="G1050" s="174" t="str">
        <f t="shared" si="33"/>
        <v>T</v>
      </c>
    </row>
    <row r="1051" spans="1:7" hidden="1" x14ac:dyDescent="0.2">
      <c r="A1051" s="172" t="str">
        <f t="shared" si="32"/>
        <v/>
      </c>
      <c r="B1051" s="225" t="str">
        <f>IF(PLANILHA!B1051=0,"",PLANILHA!B1051)</f>
        <v/>
      </c>
      <c r="C1051" s="225" t="str">
        <f>IF(PLANILHA!E1051=0,"",PLANILHA!E1051)</f>
        <v/>
      </c>
      <c r="D1051" s="226" t="str">
        <f>IF(PLANILHA!F1051=0,"",PLANILHA!F1051)</f>
        <v/>
      </c>
      <c r="E1051" s="227" t="str">
        <f>IF(PLANILHA!G1051=0,"",PLANILHA!G1051)</f>
        <v/>
      </c>
      <c r="F1051" s="202"/>
      <c r="G1051" s="174" t="str">
        <f t="shared" si="33"/>
        <v>T</v>
      </c>
    </row>
    <row r="1052" spans="1:7" hidden="1" x14ac:dyDescent="0.2">
      <c r="A1052" s="172" t="str">
        <f t="shared" si="32"/>
        <v/>
      </c>
      <c r="B1052" s="225" t="str">
        <f>IF(PLANILHA!B1052=0,"",PLANILHA!B1052)</f>
        <v/>
      </c>
      <c r="C1052" s="225" t="str">
        <f>IF(PLANILHA!E1052=0,"",PLANILHA!E1052)</f>
        <v/>
      </c>
      <c r="D1052" s="226" t="str">
        <f>IF(PLANILHA!F1052=0,"",PLANILHA!F1052)</f>
        <v/>
      </c>
      <c r="E1052" s="227" t="str">
        <f>IF(PLANILHA!G1052=0,"",PLANILHA!G1052)</f>
        <v/>
      </c>
      <c r="F1052" s="202"/>
      <c r="G1052" s="174" t="str">
        <f t="shared" si="33"/>
        <v>T</v>
      </c>
    </row>
    <row r="1053" spans="1:7" hidden="1" x14ac:dyDescent="0.2">
      <c r="A1053" s="172" t="str">
        <f t="shared" si="32"/>
        <v/>
      </c>
      <c r="B1053" s="225" t="str">
        <f>IF(PLANILHA!B1053=0,"",PLANILHA!B1053)</f>
        <v/>
      </c>
      <c r="C1053" s="225" t="str">
        <f>IF(PLANILHA!E1053=0,"",PLANILHA!E1053)</f>
        <v/>
      </c>
      <c r="D1053" s="226" t="str">
        <f>IF(PLANILHA!F1053=0,"",PLANILHA!F1053)</f>
        <v/>
      </c>
      <c r="E1053" s="227" t="str">
        <f>IF(PLANILHA!G1053=0,"",PLANILHA!G1053)</f>
        <v/>
      </c>
      <c r="F1053" s="202"/>
      <c r="G1053" s="174" t="str">
        <f t="shared" si="33"/>
        <v>T</v>
      </c>
    </row>
    <row r="1054" spans="1:7" hidden="1" x14ac:dyDescent="0.2">
      <c r="A1054" s="172" t="str">
        <f t="shared" si="32"/>
        <v/>
      </c>
      <c r="B1054" s="225" t="str">
        <f>IF(PLANILHA!B1054=0,"",PLANILHA!B1054)</f>
        <v/>
      </c>
      <c r="C1054" s="225" t="str">
        <f>IF(PLANILHA!E1054=0,"",PLANILHA!E1054)</f>
        <v/>
      </c>
      <c r="D1054" s="226" t="str">
        <f>IF(PLANILHA!F1054=0,"",PLANILHA!F1054)</f>
        <v/>
      </c>
      <c r="E1054" s="227" t="str">
        <f>IF(PLANILHA!G1054=0,"",PLANILHA!G1054)</f>
        <v/>
      </c>
      <c r="F1054" s="202"/>
      <c r="G1054" s="174" t="str">
        <f t="shared" si="33"/>
        <v>T</v>
      </c>
    </row>
    <row r="1055" spans="1:7" hidden="1" x14ac:dyDescent="0.2">
      <c r="A1055" s="172" t="str">
        <f t="shared" si="32"/>
        <v/>
      </c>
      <c r="B1055" s="225" t="str">
        <f>IF(PLANILHA!B1055=0,"",PLANILHA!B1055)</f>
        <v/>
      </c>
      <c r="C1055" s="225" t="str">
        <f>IF(PLANILHA!E1055=0,"",PLANILHA!E1055)</f>
        <v/>
      </c>
      <c r="D1055" s="226" t="str">
        <f>IF(PLANILHA!F1055=0,"",PLANILHA!F1055)</f>
        <v/>
      </c>
      <c r="E1055" s="227" t="str">
        <f>IF(PLANILHA!G1055=0,"",PLANILHA!G1055)</f>
        <v/>
      </c>
      <c r="F1055" s="202"/>
      <c r="G1055" s="174" t="str">
        <f t="shared" si="33"/>
        <v>T</v>
      </c>
    </row>
    <row r="1056" spans="1:7" hidden="1" x14ac:dyDescent="0.2">
      <c r="A1056" s="172" t="str">
        <f t="shared" si="32"/>
        <v/>
      </c>
      <c r="B1056" s="225" t="str">
        <f>IF(PLANILHA!B1056=0,"",PLANILHA!B1056)</f>
        <v/>
      </c>
      <c r="C1056" s="225" t="str">
        <f>IF(PLANILHA!E1056=0,"",PLANILHA!E1056)</f>
        <v/>
      </c>
      <c r="D1056" s="226" t="str">
        <f>IF(PLANILHA!F1056=0,"",PLANILHA!F1056)</f>
        <v/>
      </c>
      <c r="E1056" s="227" t="str">
        <f>IF(PLANILHA!G1056=0,"",PLANILHA!G1056)</f>
        <v/>
      </c>
      <c r="F1056" s="202"/>
      <c r="G1056" s="174" t="str">
        <f t="shared" si="33"/>
        <v>T</v>
      </c>
    </row>
    <row r="1057" spans="1:7" hidden="1" x14ac:dyDescent="0.2">
      <c r="A1057" s="172" t="str">
        <f t="shared" si="32"/>
        <v/>
      </c>
      <c r="B1057" s="225" t="str">
        <f>IF(PLANILHA!B1057=0,"",PLANILHA!B1057)</f>
        <v/>
      </c>
      <c r="C1057" s="225" t="str">
        <f>IF(PLANILHA!E1057=0,"",PLANILHA!E1057)</f>
        <v/>
      </c>
      <c r="D1057" s="226" t="str">
        <f>IF(PLANILHA!F1057=0,"",PLANILHA!F1057)</f>
        <v/>
      </c>
      <c r="E1057" s="227" t="str">
        <f>IF(PLANILHA!G1057=0,"",PLANILHA!G1057)</f>
        <v/>
      </c>
      <c r="F1057" s="202"/>
      <c r="G1057" s="174" t="str">
        <f t="shared" si="33"/>
        <v>T</v>
      </c>
    </row>
    <row r="1058" spans="1:7" hidden="1" x14ac:dyDescent="0.2">
      <c r="A1058" s="172" t="str">
        <f t="shared" si="32"/>
        <v/>
      </c>
      <c r="B1058" s="225" t="str">
        <f>IF(PLANILHA!B1058=0,"",PLANILHA!B1058)</f>
        <v/>
      </c>
      <c r="C1058" s="225" t="str">
        <f>IF(PLANILHA!E1058=0,"",PLANILHA!E1058)</f>
        <v/>
      </c>
      <c r="D1058" s="226" t="str">
        <f>IF(PLANILHA!F1058=0,"",PLANILHA!F1058)</f>
        <v/>
      </c>
      <c r="E1058" s="227" t="str">
        <f>IF(PLANILHA!G1058=0,"",PLANILHA!G1058)</f>
        <v/>
      </c>
      <c r="F1058" s="202"/>
      <c r="G1058" s="174" t="str">
        <f t="shared" si="33"/>
        <v>T</v>
      </c>
    </row>
    <row r="1059" spans="1:7" hidden="1" x14ac:dyDescent="0.2">
      <c r="A1059" s="172" t="str">
        <f t="shared" si="32"/>
        <v/>
      </c>
      <c r="B1059" s="225" t="str">
        <f>IF(PLANILHA!B1059=0,"",PLANILHA!B1059)</f>
        <v/>
      </c>
      <c r="C1059" s="225" t="str">
        <f>IF(PLANILHA!E1059=0,"",PLANILHA!E1059)</f>
        <v/>
      </c>
      <c r="D1059" s="226" t="str">
        <f>IF(PLANILHA!F1059=0,"",PLANILHA!F1059)</f>
        <v/>
      </c>
      <c r="E1059" s="227" t="str">
        <f>IF(PLANILHA!G1059=0,"",PLANILHA!G1059)</f>
        <v/>
      </c>
      <c r="F1059" s="202"/>
      <c r="G1059" s="174" t="str">
        <f t="shared" si="33"/>
        <v>T</v>
      </c>
    </row>
    <row r="1060" spans="1:7" hidden="1" x14ac:dyDescent="0.2">
      <c r="A1060" s="172" t="str">
        <f t="shared" si="32"/>
        <v/>
      </c>
      <c r="B1060" s="225" t="str">
        <f>IF(PLANILHA!B1060=0,"",PLANILHA!B1060)</f>
        <v/>
      </c>
      <c r="C1060" s="225" t="str">
        <f>IF(PLANILHA!E1060=0,"",PLANILHA!E1060)</f>
        <v/>
      </c>
      <c r="D1060" s="226" t="str">
        <f>IF(PLANILHA!F1060=0,"",PLANILHA!F1060)</f>
        <v/>
      </c>
      <c r="E1060" s="227" t="str">
        <f>IF(PLANILHA!G1060=0,"",PLANILHA!G1060)</f>
        <v/>
      </c>
      <c r="F1060" s="202"/>
      <c r="G1060" s="174" t="str">
        <f t="shared" si="33"/>
        <v>T</v>
      </c>
    </row>
    <row r="1061" spans="1:7" hidden="1" x14ac:dyDescent="0.2">
      <c r="A1061" s="172" t="str">
        <f t="shared" si="32"/>
        <v/>
      </c>
      <c r="B1061" s="225" t="str">
        <f>IF(PLANILHA!B1061=0,"",PLANILHA!B1061)</f>
        <v/>
      </c>
      <c r="C1061" s="225" t="str">
        <f>IF(PLANILHA!E1061=0,"",PLANILHA!E1061)</f>
        <v/>
      </c>
      <c r="D1061" s="226" t="str">
        <f>IF(PLANILHA!F1061=0,"",PLANILHA!F1061)</f>
        <v/>
      </c>
      <c r="E1061" s="227" t="str">
        <f>IF(PLANILHA!G1061=0,"",PLANILHA!G1061)</f>
        <v/>
      </c>
      <c r="F1061" s="202"/>
      <c r="G1061" s="174" t="str">
        <f t="shared" si="33"/>
        <v>T</v>
      </c>
    </row>
    <row r="1062" spans="1:7" hidden="1" x14ac:dyDescent="0.2">
      <c r="A1062" s="172" t="str">
        <f t="shared" si="32"/>
        <v/>
      </c>
      <c r="B1062" s="225" t="str">
        <f>IF(PLANILHA!B1062=0,"",PLANILHA!B1062)</f>
        <v/>
      </c>
      <c r="C1062" s="225" t="str">
        <f>IF(PLANILHA!E1062=0,"",PLANILHA!E1062)</f>
        <v/>
      </c>
      <c r="D1062" s="226" t="str">
        <f>IF(PLANILHA!F1062=0,"",PLANILHA!F1062)</f>
        <v/>
      </c>
      <c r="E1062" s="227" t="str">
        <f>IF(PLANILHA!G1062=0,"",PLANILHA!G1062)</f>
        <v/>
      </c>
      <c r="F1062" s="202"/>
      <c r="G1062" s="174" t="str">
        <f t="shared" si="33"/>
        <v>T</v>
      </c>
    </row>
    <row r="1063" spans="1:7" hidden="1" x14ac:dyDescent="0.2">
      <c r="A1063" s="172" t="str">
        <f t="shared" si="32"/>
        <v/>
      </c>
      <c r="B1063" s="225" t="str">
        <f>IF(PLANILHA!B1063=0,"",PLANILHA!B1063)</f>
        <v/>
      </c>
      <c r="C1063" s="225" t="str">
        <f>IF(PLANILHA!E1063=0,"",PLANILHA!E1063)</f>
        <v/>
      </c>
      <c r="D1063" s="226" t="str">
        <f>IF(PLANILHA!F1063=0,"",PLANILHA!F1063)</f>
        <v/>
      </c>
      <c r="E1063" s="227" t="str">
        <f>IF(PLANILHA!G1063=0,"",PLANILHA!G1063)</f>
        <v/>
      </c>
      <c r="F1063" s="202"/>
      <c r="G1063" s="174" t="str">
        <f t="shared" si="33"/>
        <v>T</v>
      </c>
    </row>
    <row r="1064" spans="1:7" hidden="1" x14ac:dyDescent="0.2">
      <c r="A1064" s="172" t="str">
        <f t="shared" si="32"/>
        <v/>
      </c>
      <c r="B1064" s="225" t="str">
        <f>IF(PLANILHA!B1064=0,"",PLANILHA!B1064)</f>
        <v/>
      </c>
      <c r="C1064" s="225" t="str">
        <f>IF(PLANILHA!E1064=0,"",PLANILHA!E1064)</f>
        <v/>
      </c>
      <c r="D1064" s="226" t="str">
        <f>IF(PLANILHA!F1064=0,"",PLANILHA!F1064)</f>
        <v/>
      </c>
      <c r="E1064" s="227" t="str">
        <f>IF(PLANILHA!G1064=0,"",PLANILHA!G1064)</f>
        <v/>
      </c>
      <c r="F1064" s="202"/>
      <c r="G1064" s="174" t="str">
        <f t="shared" si="33"/>
        <v>T</v>
      </c>
    </row>
    <row r="1065" spans="1:7" hidden="1" x14ac:dyDescent="0.2">
      <c r="A1065" s="172" t="str">
        <f t="shared" si="32"/>
        <v/>
      </c>
      <c r="B1065" s="225" t="str">
        <f>IF(PLANILHA!B1065=0,"",PLANILHA!B1065)</f>
        <v/>
      </c>
      <c r="C1065" s="225" t="str">
        <f>IF(PLANILHA!E1065=0,"",PLANILHA!E1065)</f>
        <v/>
      </c>
      <c r="D1065" s="226" t="str">
        <f>IF(PLANILHA!F1065=0,"",PLANILHA!F1065)</f>
        <v/>
      </c>
      <c r="E1065" s="227" t="str">
        <f>IF(PLANILHA!G1065=0,"",PLANILHA!G1065)</f>
        <v/>
      </c>
      <c r="F1065" s="202"/>
      <c r="G1065" s="174" t="str">
        <f t="shared" si="33"/>
        <v>T</v>
      </c>
    </row>
    <row r="1066" spans="1:7" hidden="1" x14ac:dyDescent="0.2">
      <c r="A1066" s="172" t="str">
        <f t="shared" si="32"/>
        <v/>
      </c>
      <c r="B1066" s="225" t="str">
        <f>IF(PLANILHA!B1066=0,"",PLANILHA!B1066)</f>
        <v/>
      </c>
      <c r="C1066" s="225" t="str">
        <f>IF(PLANILHA!E1066=0,"",PLANILHA!E1066)</f>
        <v/>
      </c>
      <c r="D1066" s="226" t="str">
        <f>IF(PLANILHA!F1066=0,"",PLANILHA!F1066)</f>
        <v/>
      </c>
      <c r="E1066" s="227" t="str">
        <f>IF(PLANILHA!G1066=0,"",PLANILHA!G1066)</f>
        <v/>
      </c>
      <c r="F1066" s="202"/>
      <c r="G1066" s="174" t="str">
        <f t="shared" si="33"/>
        <v>T</v>
      </c>
    </row>
    <row r="1067" spans="1:7" hidden="1" x14ac:dyDescent="0.2">
      <c r="A1067" s="172" t="str">
        <f t="shared" si="32"/>
        <v/>
      </c>
      <c r="B1067" s="225" t="str">
        <f>IF(PLANILHA!B1067=0,"",PLANILHA!B1067)</f>
        <v/>
      </c>
      <c r="C1067" s="225" t="str">
        <f>IF(PLANILHA!E1067=0,"",PLANILHA!E1067)</f>
        <v/>
      </c>
      <c r="D1067" s="226" t="str">
        <f>IF(PLANILHA!F1067=0,"",PLANILHA!F1067)</f>
        <v/>
      </c>
      <c r="E1067" s="227" t="str">
        <f>IF(PLANILHA!G1067=0,"",PLANILHA!G1067)</f>
        <v/>
      </c>
      <c r="F1067" s="202"/>
      <c r="G1067" s="174" t="str">
        <f t="shared" si="33"/>
        <v>T</v>
      </c>
    </row>
    <row r="1068" spans="1:7" hidden="1" x14ac:dyDescent="0.2">
      <c r="A1068" s="172" t="str">
        <f t="shared" si="32"/>
        <v/>
      </c>
      <c r="B1068" s="225" t="str">
        <f>IF(PLANILHA!B1068=0,"",PLANILHA!B1068)</f>
        <v/>
      </c>
      <c r="C1068" s="225" t="str">
        <f>IF(PLANILHA!E1068=0,"",PLANILHA!E1068)</f>
        <v/>
      </c>
      <c r="D1068" s="226" t="str">
        <f>IF(PLANILHA!F1068=0,"",PLANILHA!F1068)</f>
        <v/>
      </c>
      <c r="E1068" s="227" t="str">
        <f>IF(PLANILHA!G1068=0,"",PLANILHA!G1068)</f>
        <v/>
      </c>
      <c r="F1068" s="202"/>
      <c r="G1068" s="174" t="str">
        <f t="shared" si="33"/>
        <v>T</v>
      </c>
    </row>
    <row r="1069" spans="1:7" hidden="1" x14ac:dyDescent="0.2">
      <c r="A1069" s="172" t="str">
        <f t="shared" si="32"/>
        <v/>
      </c>
      <c r="B1069" s="225" t="str">
        <f>IF(PLANILHA!B1069=0,"",PLANILHA!B1069)</f>
        <v/>
      </c>
      <c r="C1069" s="225" t="str">
        <f>IF(PLANILHA!E1069=0,"",PLANILHA!E1069)</f>
        <v/>
      </c>
      <c r="D1069" s="226" t="str">
        <f>IF(PLANILHA!F1069=0,"",PLANILHA!F1069)</f>
        <v/>
      </c>
      <c r="E1069" s="227" t="str">
        <f>IF(PLANILHA!G1069=0,"",PLANILHA!G1069)</f>
        <v/>
      </c>
      <c r="F1069" s="202"/>
      <c r="G1069" s="174" t="str">
        <f t="shared" si="33"/>
        <v>T</v>
      </c>
    </row>
    <row r="1070" spans="1:7" hidden="1" x14ac:dyDescent="0.2">
      <c r="A1070" s="172" t="str">
        <f t="shared" si="32"/>
        <v/>
      </c>
      <c r="B1070" s="225" t="str">
        <f>IF(PLANILHA!B1070=0,"",PLANILHA!B1070)</f>
        <v/>
      </c>
      <c r="C1070" s="225" t="str">
        <f>IF(PLANILHA!E1070=0,"",PLANILHA!E1070)</f>
        <v/>
      </c>
      <c r="D1070" s="226" t="str">
        <f>IF(PLANILHA!F1070=0,"",PLANILHA!F1070)</f>
        <v/>
      </c>
      <c r="E1070" s="227" t="str">
        <f>IF(PLANILHA!G1070=0,"",PLANILHA!G1070)</f>
        <v/>
      </c>
      <c r="F1070" s="202"/>
      <c r="G1070" s="174" t="str">
        <f t="shared" si="33"/>
        <v>T</v>
      </c>
    </row>
    <row r="1071" spans="1:7" hidden="1" x14ac:dyDescent="0.2">
      <c r="A1071" s="172" t="str">
        <f t="shared" si="32"/>
        <v/>
      </c>
      <c r="B1071" s="225" t="str">
        <f>IF(PLANILHA!B1071=0,"",PLANILHA!B1071)</f>
        <v/>
      </c>
      <c r="C1071" s="225" t="str">
        <f>IF(PLANILHA!E1071=0,"",PLANILHA!E1071)</f>
        <v/>
      </c>
      <c r="D1071" s="226" t="str">
        <f>IF(PLANILHA!F1071=0,"",PLANILHA!F1071)</f>
        <v/>
      </c>
      <c r="E1071" s="227" t="str">
        <f>IF(PLANILHA!G1071=0,"",PLANILHA!G1071)</f>
        <v/>
      </c>
      <c r="F1071" s="202"/>
      <c r="G1071" s="174" t="str">
        <f t="shared" si="33"/>
        <v>T</v>
      </c>
    </row>
    <row r="1072" spans="1:7" hidden="1" x14ac:dyDescent="0.2">
      <c r="A1072" s="172" t="str">
        <f t="shared" si="32"/>
        <v/>
      </c>
      <c r="B1072" s="225" t="str">
        <f>IF(PLANILHA!B1072=0,"",PLANILHA!B1072)</f>
        <v/>
      </c>
      <c r="C1072" s="225" t="str">
        <f>IF(PLANILHA!E1072=0,"",PLANILHA!E1072)</f>
        <v/>
      </c>
      <c r="D1072" s="226" t="str">
        <f>IF(PLANILHA!F1072=0,"",PLANILHA!F1072)</f>
        <v/>
      </c>
      <c r="E1072" s="227" t="str">
        <f>IF(PLANILHA!G1072=0,"",PLANILHA!G1072)</f>
        <v/>
      </c>
      <c r="F1072" s="202"/>
      <c r="G1072" s="174" t="str">
        <f t="shared" si="33"/>
        <v>T</v>
      </c>
    </row>
    <row r="1073" spans="1:7" hidden="1" x14ac:dyDescent="0.2">
      <c r="A1073" s="172" t="str">
        <f t="shared" si="32"/>
        <v/>
      </c>
      <c r="B1073" s="225" t="str">
        <f>IF(PLANILHA!B1073=0,"",PLANILHA!B1073)</f>
        <v/>
      </c>
      <c r="C1073" s="225" t="str">
        <f>IF(PLANILHA!E1073=0,"",PLANILHA!E1073)</f>
        <v/>
      </c>
      <c r="D1073" s="226" t="str">
        <f>IF(PLANILHA!F1073=0,"",PLANILHA!F1073)</f>
        <v/>
      </c>
      <c r="E1073" s="227" t="str">
        <f>IF(PLANILHA!G1073=0,"",PLANILHA!G1073)</f>
        <v/>
      </c>
      <c r="F1073" s="202"/>
      <c r="G1073" s="174" t="str">
        <f t="shared" si="33"/>
        <v>T</v>
      </c>
    </row>
    <row r="1074" spans="1:7" hidden="1" x14ac:dyDescent="0.2">
      <c r="A1074" s="172" t="str">
        <f t="shared" si="32"/>
        <v/>
      </c>
      <c r="B1074" s="225" t="str">
        <f>IF(PLANILHA!B1074=0,"",PLANILHA!B1074)</f>
        <v/>
      </c>
      <c r="C1074" s="225" t="str">
        <f>IF(PLANILHA!E1074=0,"",PLANILHA!E1074)</f>
        <v/>
      </c>
      <c r="D1074" s="226" t="str">
        <f>IF(PLANILHA!F1074=0,"",PLANILHA!F1074)</f>
        <v/>
      </c>
      <c r="E1074" s="227" t="str">
        <f>IF(PLANILHA!G1074=0,"",PLANILHA!G1074)</f>
        <v/>
      </c>
      <c r="F1074" s="202"/>
      <c r="G1074" s="174" t="str">
        <f t="shared" si="33"/>
        <v>T</v>
      </c>
    </row>
    <row r="1075" spans="1:7" hidden="1" x14ac:dyDescent="0.2">
      <c r="A1075" s="172" t="str">
        <f t="shared" si="32"/>
        <v/>
      </c>
      <c r="B1075" s="225" t="str">
        <f>IF(PLANILHA!B1075=0,"",PLANILHA!B1075)</f>
        <v/>
      </c>
      <c r="C1075" s="225" t="str">
        <f>IF(PLANILHA!E1075=0,"",PLANILHA!E1075)</f>
        <v/>
      </c>
      <c r="D1075" s="226" t="str">
        <f>IF(PLANILHA!F1075=0,"",PLANILHA!F1075)</f>
        <v/>
      </c>
      <c r="E1075" s="227" t="str">
        <f>IF(PLANILHA!G1075=0,"",PLANILHA!G1075)</f>
        <v/>
      </c>
      <c r="F1075" s="202"/>
      <c r="G1075" s="174" t="str">
        <f t="shared" si="33"/>
        <v>T</v>
      </c>
    </row>
    <row r="1076" spans="1:7" hidden="1" x14ac:dyDescent="0.2">
      <c r="A1076" s="172" t="str">
        <f t="shared" si="32"/>
        <v/>
      </c>
      <c r="B1076" s="225" t="str">
        <f>IF(PLANILHA!B1076=0,"",PLANILHA!B1076)</f>
        <v/>
      </c>
      <c r="C1076" s="225" t="str">
        <f>IF(PLANILHA!E1076=0,"",PLANILHA!E1076)</f>
        <v/>
      </c>
      <c r="D1076" s="226" t="str">
        <f>IF(PLANILHA!F1076=0,"",PLANILHA!F1076)</f>
        <v/>
      </c>
      <c r="E1076" s="227" t="str">
        <f>IF(PLANILHA!G1076=0,"",PLANILHA!G1076)</f>
        <v/>
      </c>
      <c r="F1076" s="202"/>
      <c r="G1076" s="174" t="str">
        <f t="shared" si="33"/>
        <v>T</v>
      </c>
    </row>
    <row r="1077" spans="1:7" hidden="1" x14ac:dyDescent="0.2">
      <c r="A1077" s="172" t="str">
        <f t="shared" si="32"/>
        <v/>
      </c>
      <c r="B1077" s="225" t="str">
        <f>IF(PLANILHA!B1077=0,"",PLANILHA!B1077)</f>
        <v/>
      </c>
      <c r="C1077" s="225" t="str">
        <f>IF(PLANILHA!E1077=0,"",PLANILHA!E1077)</f>
        <v/>
      </c>
      <c r="D1077" s="226" t="str">
        <f>IF(PLANILHA!F1077=0,"",PLANILHA!F1077)</f>
        <v/>
      </c>
      <c r="E1077" s="227" t="str">
        <f>IF(PLANILHA!G1077=0,"",PLANILHA!G1077)</f>
        <v/>
      </c>
      <c r="F1077" s="202"/>
      <c r="G1077" s="174" t="str">
        <f t="shared" si="33"/>
        <v>T</v>
      </c>
    </row>
    <row r="1078" spans="1:7" hidden="1" x14ac:dyDescent="0.2">
      <c r="A1078" s="172" t="str">
        <f t="shared" si="32"/>
        <v/>
      </c>
      <c r="B1078" s="225" t="str">
        <f>IF(PLANILHA!B1078=0,"",PLANILHA!B1078)</f>
        <v/>
      </c>
      <c r="C1078" s="225" t="str">
        <f>IF(PLANILHA!E1078=0,"",PLANILHA!E1078)</f>
        <v/>
      </c>
      <c r="D1078" s="226" t="str">
        <f>IF(PLANILHA!F1078=0,"",PLANILHA!F1078)</f>
        <v/>
      </c>
      <c r="E1078" s="227" t="str">
        <f>IF(PLANILHA!G1078=0,"",PLANILHA!G1078)</f>
        <v/>
      </c>
      <c r="F1078" s="202"/>
      <c r="G1078" s="174" t="str">
        <f t="shared" si="33"/>
        <v>T</v>
      </c>
    </row>
    <row r="1079" spans="1:7" hidden="1" x14ac:dyDescent="0.2">
      <c r="A1079" s="172" t="str">
        <f t="shared" si="32"/>
        <v/>
      </c>
      <c r="B1079" s="225" t="str">
        <f>IF(PLANILHA!B1079=0,"",PLANILHA!B1079)</f>
        <v/>
      </c>
      <c r="C1079" s="225" t="str">
        <f>IF(PLANILHA!E1079=0,"",PLANILHA!E1079)</f>
        <v/>
      </c>
      <c r="D1079" s="226" t="str">
        <f>IF(PLANILHA!F1079=0,"",PLANILHA!F1079)</f>
        <v/>
      </c>
      <c r="E1079" s="227" t="str">
        <f>IF(PLANILHA!G1079=0,"",PLANILHA!G1079)</f>
        <v/>
      </c>
      <c r="F1079" s="202"/>
      <c r="G1079" s="174" t="str">
        <f t="shared" si="33"/>
        <v>T</v>
      </c>
    </row>
    <row r="1080" spans="1:7" hidden="1" x14ac:dyDescent="0.2">
      <c r="A1080" s="172" t="str">
        <f t="shared" si="32"/>
        <v/>
      </c>
      <c r="B1080" s="225" t="str">
        <f>IF(PLANILHA!B1080=0,"",PLANILHA!B1080)</f>
        <v/>
      </c>
      <c r="C1080" s="225" t="str">
        <f>IF(PLANILHA!E1080=0,"",PLANILHA!E1080)</f>
        <v/>
      </c>
      <c r="D1080" s="226" t="str">
        <f>IF(PLANILHA!F1080=0,"",PLANILHA!F1080)</f>
        <v/>
      </c>
      <c r="E1080" s="227" t="str">
        <f>IF(PLANILHA!G1080=0,"",PLANILHA!G1080)</f>
        <v/>
      </c>
      <c r="F1080" s="202"/>
      <c r="G1080" s="174" t="str">
        <f t="shared" si="33"/>
        <v>T</v>
      </c>
    </row>
    <row r="1081" spans="1:7" hidden="1" x14ac:dyDescent="0.2">
      <c r="A1081" s="172" t="str">
        <f t="shared" si="32"/>
        <v/>
      </c>
      <c r="B1081" s="225" t="str">
        <f>IF(PLANILHA!B1081=0,"",PLANILHA!B1081)</f>
        <v/>
      </c>
      <c r="C1081" s="225" t="str">
        <f>IF(PLANILHA!E1081=0,"",PLANILHA!E1081)</f>
        <v/>
      </c>
      <c r="D1081" s="226" t="str">
        <f>IF(PLANILHA!F1081=0,"",PLANILHA!F1081)</f>
        <v/>
      </c>
      <c r="E1081" s="227" t="str">
        <f>IF(PLANILHA!G1081=0,"",PLANILHA!G1081)</f>
        <v/>
      </c>
      <c r="F1081" s="202"/>
      <c r="G1081" s="174" t="str">
        <f t="shared" si="33"/>
        <v>T</v>
      </c>
    </row>
    <row r="1082" spans="1:7" hidden="1" x14ac:dyDescent="0.2">
      <c r="A1082" s="172" t="str">
        <f t="shared" si="32"/>
        <v/>
      </c>
      <c r="B1082" s="225" t="str">
        <f>IF(PLANILHA!B1082=0,"",PLANILHA!B1082)</f>
        <v/>
      </c>
      <c r="C1082" s="225" t="str">
        <f>IF(PLANILHA!E1082=0,"",PLANILHA!E1082)</f>
        <v/>
      </c>
      <c r="D1082" s="226" t="str">
        <f>IF(PLANILHA!F1082=0,"",PLANILHA!F1082)</f>
        <v/>
      </c>
      <c r="E1082" s="227" t="str">
        <f>IF(PLANILHA!G1082=0,"",PLANILHA!G1082)</f>
        <v/>
      </c>
      <c r="F1082" s="202"/>
      <c r="G1082" s="174" t="str">
        <f t="shared" si="33"/>
        <v>T</v>
      </c>
    </row>
    <row r="1083" spans="1:7" hidden="1" x14ac:dyDescent="0.2">
      <c r="A1083" s="172" t="str">
        <f t="shared" si="32"/>
        <v/>
      </c>
      <c r="B1083" s="225" t="str">
        <f>IF(PLANILHA!B1083=0,"",PLANILHA!B1083)</f>
        <v/>
      </c>
      <c r="C1083" s="225" t="str">
        <f>IF(PLANILHA!E1083=0,"",PLANILHA!E1083)</f>
        <v/>
      </c>
      <c r="D1083" s="226" t="str">
        <f>IF(PLANILHA!F1083=0,"",PLANILHA!F1083)</f>
        <v/>
      </c>
      <c r="E1083" s="227" t="str">
        <f>IF(PLANILHA!G1083=0,"",PLANILHA!G1083)</f>
        <v/>
      </c>
      <c r="F1083" s="202"/>
      <c r="G1083" s="174" t="str">
        <f t="shared" si="33"/>
        <v>T</v>
      </c>
    </row>
    <row r="1084" spans="1:7" hidden="1" x14ac:dyDescent="0.2">
      <c r="A1084" s="172" t="str">
        <f t="shared" si="32"/>
        <v/>
      </c>
      <c r="B1084" s="225" t="str">
        <f>IF(PLANILHA!B1084=0,"",PLANILHA!B1084)</f>
        <v/>
      </c>
      <c r="C1084" s="225" t="str">
        <f>IF(PLANILHA!E1084=0,"",PLANILHA!E1084)</f>
        <v/>
      </c>
      <c r="D1084" s="226" t="str">
        <f>IF(PLANILHA!F1084=0,"",PLANILHA!F1084)</f>
        <v/>
      </c>
      <c r="E1084" s="227" t="str">
        <f>IF(PLANILHA!G1084=0,"",PLANILHA!G1084)</f>
        <v/>
      </c>
      <c r="F1084" s="202"/>
      <c r="G1084" s="174" t="str">
        <f t="shared" si="33"/>
        <v>T</v>
      </c>
    </row>
    <row r="1085" spans="1:7" hidden="1" x14ac:dyDescent="0.2">
      <c r="A1085" s="172" t="str">
        <f t="shared" si="32"/>
        <v/>
      </c>
      <c r="B1085" s="225" t="str">
        <f>IF(PLANILHA!B1085=0,"",PLANILHA!B1085)</f>
        <v/>
      </c>
      <c r="C1085" s="225" t="str">
        <f>IF(PLANILHA!E1085=0,"",PLANILHA!E1085)</f>
        <v/>
      </c>
      <c r="D1085" s="226" t="str">
        <f>IF(PLANILHA!F1085=0,"",PLANILHA!F1085)</f>
        <v/>
      </c>
      <c r="E1085" s="227" t="str">
        <f>IF(PLANILHA!G1085=0,"",PLANILHA!G1085)</f>
        <v/>
      </c>
      <c r="F1085" s="202"/>
      <c r="G1085" s="174" t="str">
        <f t="shared" si="33"/>
        <v>T</v>
      </c>
    </row>
    <row r="1086" spans="1:7" hidden="1" x14ac:dyDescent="0.2">
      <c r="A1086" s="172" t="str">
        <f t="shared" si="32"/>
        <v/>
      </c>
      <c r="B1086" s="225" t="str">
        <f>IF(PLANILHA!B1086=0,"",PLANILHA!B1086)</f>
        <v/>
      </c>
      <c r="C1086" s="225" t="str">
        <f>IF(PLANILHA!E1086=0,"",PLANILHA!E1086)</f>
        <v/>
      </c>
      <c r="D1086" s="226" t="str">
        <f>IF(PLANILHA!F1086=0,"",PLANILHA!F1086)</f>
        <v/>
      </c>
      <c r="E1086" s="227" t="str">
        <f>IF(PLANILHA!G1086=0,"",PLANILHA!G1086)</f>
        <v/>
      </c>
      <c r="F1086" s="202"/>
      <c r="G1086" s="174" t="str">
        <f t="shared" si="33"/>
        <v>T</v>
      </c>
    </row>
    <row r="1087" spans="1:7" hidden="1" x14ac:dyDescent="0.2">
      <c r="A1087" s="172" t="str">
        <f t="shared" si="32"/>
        <v/>
      </c>
      <c r="B1087" s="225" t="str">
        <f>IF(PLANILHA!B1087=0,"",PLANILHA!B1087)</f>
        <v/>
      </c>
      <c r="C1087" s="225" t="str">
        <f>IF(PLANILHA!E1087=0,"",PLANILHA!E1087)</f>
        <v/>
      </c>
      <c r="D1087" s="226" t="str">
        <f>IF(PLANILHA!F1087=0,"",PLANILHA!F1087)</f>
        <v/>
      </c>
      <c r="E1087" s="227" t="str">
        <f>IF(PLANILHA!G1087=0,"",PLANILHA!G1087)</f>
        <v/>
      </c>
      <c r="F1087" s="202"/>
      <c r="G1087" s="174" t="str">
        <f t="shared" si="33"/>
        <v>T</v>
      </c>
    </row>
    <row r="1088" spans="1:7" hidden="1" x14ac:dyDescent="0.2">
      <c r="A1088" s="172" t="str">
        <f t="shared" si="32"/>
        <v/>
      </c>
      <c r="B1088" s="225" t="str">
        <f>IF(PLANILHA!B1088=0,"",PLANILHA!B1088)</f>
        <v/>
      </c>
      <c r="C1088" s="225" t="str">
        <f>IF(PLANILHA!E1088=0,"",PLANILHA!E1088)</f>
        <v/>
      </c>
      <c r="D1088" s="226" t="str">
        <f>IF(PLANILHA!F1088=0,"",PLANILHA!F1088)</f>
        <v/>
      </c>
      <c r="E1088" s="227" t="str">
        <f>IF(PLANILHA!G1088=0,"",PLANILHA!G1088)</f>
        <v/>
      </c>
      <c r="F1088" s="202"/>
      <c r="G1088" s="174" t="str">
        <f t="shared" si="33"/>
        <v>T</v>
      </c>
    </row>
    <row r="1089" spans="1:7" hidden="1" x14ac:dyDescent="0.2">
      <c r="A1089" s="172" t="str">
        <f t="shared" si="32"/>
        <v/>
      </c>
      <c r="B1089" s="225" t="str">
        <f>IF(PLANILHA!B1089=0,"",PLANILHA!B1089)</f>
        <v/>
      </c>
      <c r="C1089" s="225" t="str">
        <f>IF(PLANILHA!E1089=0,"",PLANILHA!E1089)</f>
        <v/>
      </c>
      <c r="D1089" s="226" t="str">
        <f>IF(PLANILHA!F1089=0,"",PLANILHA!F1089)</f>
        <v/>
      </c>
      <c r="E1089" s="227" t="str">
        <f>IF(PLANILHA!G1089=0,"",PLANILHA!G1089)</f>
        <v/>
      </c>
      <c r="F1089" s="202"/>
      <c r="G1089" s="174" t="str">
        <f t="shared" si="33"/>
        <v>T</v>
      </c>
    </row>
    <row r="1090" spans="1:7" hidden="1" x14ac:dyDescent="0.2">
      <c r="A1090" s="172" t="str">
        <f t="shared" si="32"/>
        <v/>
      </c>
      <c r="B1090" s="225" t="str">
        <f>IF(PLANILHA!B1090=0,"",PLANILHA!B1090)</f>
        <v/>
      </c>
      <c r="C1090" s="225" t="str">
        <f>IF(PLANILHA!E1090=0,"",PLANILHA!E1090)</f>
        <v/>
      </c>
      <c r="D1090" s="226" t="str">
        <f>IF(PLANILHA!F1090=0,"",PLANILHA!F1090)</f>
        <v/>
      </c>
      <c r="E1090" s="227" t="str">
        <f>IF(PLANILHA!G1090=0,"",PLANILHA!G1090)</f>
        <v/>
      </c>
      <c r="F1090" s="202"/>
      <c r="G1090" s="174" t="str">
        <f t="shared" si="33"/>
        <v>T</v>
      </c>
    </row>
    <row r="1091" spans="1:7" hidden="1" x14ac:dyDescent="0.2">
      <c r="A1091" s="172" t="str">
        <f t="shared" si="32"/>
        <v/>
      </c>
      <c r="B1091" s="225" t="str">
        <f>IF(PLANILHA!B1091=0,"",PLANILHA!B1091)</f>
        <v/>
      </c>
      <c r="C1091" s="225" t="str">
        <f>IF(PLANILHA!E1091=0,"",PLANILHA!E1091)</f>
        <v/>
      </c>
      <c r="D1091" s="226" t="str">
        <f>IF(PLANILHA!F1091=0,"",PLANILHA!F1091)</f>
        <v/>
      </c>
      <c r="E1091" s="227" t="str">
        <f>IF(PLANILHA!G1091=0,"",PLANILHA!G1091)</f>
        <v/>
      </c>
      <c r="F1091" s="202"/>
      <c r="G1091" s="174" t="str">
        <f t="shared" si="33"/>
        <v>T</v>
      </c>
    </row>
    <row r="1092" spans="1:7" hidden="1" x14ac:dyDescent="0.2">
      <c r="A1092" s="172" t="str">
        <f t="shared" si="32"/>
        <v/>
      </c>
      <c r="B1092" s="225" t="str">
        <f>IF(PLANILHA!B1092=0,"",PLANILHA!B1092)</f>
        <v/>
      </c>
      <c r="C1092" s="225" t="str">
        <f>IF(PLANILHA!E1092=0,"",PLANILHA!E1092)</f>
        <v/>
      </c>
      <c r="D1092" s="226" t="str">
        <f>IF(PLANILHA!F1092=0,"",PLANILHA!F1092)</f>
        <v/>
      </c>
      <c r="E1092" s="227" t="str">
        <f>IF(PLANILHA!G1092=0,"",PLANILHA!G1092)</f>
        <v/>
      </c>
      <c r="F1092" s="202"/>
      <c r="G1092" s="174" t="str">
        <f t="shared" si="33"/>
        <v>T</v>
      </c>
    </row>
    <row r="1093" spans="1:7" hidden="1" x14ac:dyDescent="0.2">
      <c r="A1093" s="172" t="str">
        <f t="shared" si="32"/>
        <v/>
      </c>
      <c r="B1093" s="225" t="str">
        <f>IF(PLANILHA!B1093=0,"",PLANILHA!B1093)</f>
        <v/>
      </c>
      <c r="C1093" s="225" t="str">
        <f>IF(PLANILHA!E1093=0,"",PLANILHA!E1093)</f>
        <v/>
      </c>
      <c r="D1093" s="226" t="str">
        <f>IF(PLANILHA!F1093=0,"",PLANILHA!F1093)</f>
        <v/>
      </c>
      <c r="E1093" s="227" t="str">
        <f>IF(PLANILHA!G1093=0,"",PLANILHA!G1093)</f>
        <v/>
      </c>
      <c r="F1093" s="202"/>
      <c r="G1093" s="174" t="str">
        <f t="shared" si="33"/>
        <v>T</v>
      </c>
    </row>
    <row r="1094" spans="1:7" hidden="1" x14ac:dyDescent="0.2">
      <c r="A1094" s="172" t="str">
        <f t="shared" si="32"/>
        <v/>
      </c>
      <c r="B1094" s="225" t="str">
        <f>IF(PLANILHA!B1094=0,"",PLANILHA!B1094)</f>
        <v/>
      </c>
      <c r="C1094" s="225" t="str">
        <f>IF(PLANILHA!E1094=0,"",PLANILHA!E1094)</f>
        <v/>
      </c>
      <c r="D1094" s="226" t="str">
        <f>IF(PLANILHA!F1094=0,"",PLANILHA!F1094)</f>
        <v/>
      </c>
      <c r="E1094" s="227" t="str">
        <f>IF(PLANILHA!G1094=0,"",PLANILHA!G1094)</f>
        <v/>
      </c>
      <c r="F1094" s="202"/>
      <c r="G1094" s="174" t="str">
        <f t="shared" si="33"/>
        <v>T</v>
      </c>
    </row>
    <row r="1095" spans="1:7" hidden="1" x14ac:dyDescent="0.2">
      <c r="A1095" s="172" t="str">
        <f t="shared" si="32"/>
        <v/>
      </c>
      <c r="B1095" s="225" t="str">
        <f>IF(PLANILHA!B1095=0,"",PLANILHA!B1095)</f>
        <v/>
      </c>
      <c r="C1095" s="225" t="str">
        <f>IF(PLANILHA!E1095=0,"",PLANILHA!E1095)</f>
        <v/>
      </c>
      <c r="D1095" s="226" t="str">
        <f>IF(PLANILHA!F1095=0,"",PLANILHA!F1095)</f>
        <v/>
      </c>
      <c r="E1095" s="227" t="str">
        <f>IF(PLANILHA!G1095=0,"",PLANILHA!G1095)</f>
        <v/>
      </c>
      <c r="F1095" s="202"/>
      <c r="G1095" s="174" t="str">
        <f t="shared" si="33"/>
        <v>T</v>
      </c>
    </row>
    <row r="1096" spans="1:7" hidden="1" x14ac:dyDescent="0.2">
      <c r="A1096" s="172" t="str">
        <f t="shared" si="32"/>
        <v/>
      </c>
      <c r="B1096" s="225" t="str">
        <f>IF(PLANILHA!B1096=0,"",PLANILHA!B1096)</f>
        <v/>
      </c>
      <c r="C1096" s="225" t="str">
        <f>IF(PLANILHA!E1096=0,"",PLANILHA!E1096)</f>
        <v/>
      </c>
      <c r="D1096" s="226" t="str">
        <f>IF(PLANILHA!F1096=0,"",PLANILHA!F1096)</f>
        <v/>
      </c>
      <c r="E1096" s="227" t="str">
        <f>IF(PLANILHA!G1096=0,"",PLANILHA!G1096)</f>
        <v/>
      </c>
      <c r="F1096" s="202"/>
      <c r="G1096" s="174" t="str">
        <f t="shared" si="33"/>
        <v>T</v>
      </c>
    </row>
    <row r="1097" spans="1:7" hidden="1" x14ac:dyDescent="0.2">
      <c r="A1097" s="172" t="str">
        <f t="shared" si="32"/>
        <v/>
      </c>
      <c r="B1097" s="225" t="str">
        <f>IF(PLANILHA!B1097=0,"",PLANILHA!B1097)</f>
        <v/>
      </c>
      <c r="C1097" s="225" t="str">
        <f>IF(PLANILHA!E1097=0,"",PLANILHA!E1097)</f>
        <v/>
      </c>
      <c r="D1097" s="226" t="str">
        <f>IF(PLANILHA!F1097=0,"",PLANILHA!F1097)</f>
        <v/>
      </c>
      <c r="E1097" s="227" t="str">
        <f>IF(PLANILHA!G1097=0,"",PLANILHA!G1097)</f>
        <v/>
      </c>
      <c r="F1097" s="202"/>
      <c r="G1097" s="174" t="str">
        <f t="shared" si="33"/>
        <v>T</v>
      </c>
    </row>
    <row r="1098" spans="1:7" hidden="1" x14ac:dyDescent="0.2">
      <c r="A1098" s="172" t="str">
        <f t="shared" si="32"/>
        <v/>
      </c>
      <c r="B1098" s="225" t="str">
        <f>IF(PLANILHA!B1098=0,"",PLANILHA!B1098)</f>
        <v/>
      </c>
      <c r="C1098" s="225" t="str">
        <f>IF(PLANILHA!E1098=0,"",PLANILHA!E1098)</f>
        <v/>
      </c>
      <c r="D1098" s="226" t="str">
        <f>IF(PLANILHA!F1098=0,"",PLANILHA!F1098)</f>
        <v/>
      </c>
      <c r="E1098" s="227" t="str">
        <f>IF(PLANILHA!G1098=0,"",PLANILHA!G1098)</f>
        <v/>
      </c>
      <c r="F1098" s="202"/>
      <c r="G1098" s="174" t="str">
        <f t="shared" si="33"/>
        <v>T</v>
      </c>
    </row>
    <row r="1099" spans="1:7" hidden="1" x14ac:dyDescent="0.2">
      <c r="A1099" s="172" t="str">
        <f t="shared" si="32"/>
        <v/>
      </c>
      <c r="B1099" s="225" t="str">
        <f>IF(PLANILHA!B1099=0,"",PLANILHA!B1099)</f>
        <v/>
      </c>
      <c r="C1099" s="225" t="str">
        <f>IF(PLANILHA!E1099=0,"",PLANILHA!E1099)</f>
        <v/>
      </c>
      <c r="D1099" s="226" t="str">
        <f>IF(PLANILHA!F1099=0,"",PLANILHA!F1099)</f>
        <v/>
      </c>
      <c r="E1099" s="227" t="str">
        <f>IF(PLANILHA!G1099=0,"",PLANILHA!G1099)</f>
        <v/>
      </c>
      <c r="F1099" s="202"/>
      <c r="G1099" s="174" t="str">
        <f t="shared" si="33"/>
        <v>T</v>
      </c>
    </row>
    <row r="1100" spans="1:7" hidden="1" x14ac:dyDescent="0.2">
      <c r="A1100" s="172" t="str">
        <f t="shared" si="32"/>
        <v/>
      </c>
      <c r="B1100" s="225" t="str">
        <f>IF(PLANILHA!B1100=0,"",PLANILHA!B1100)</f>
        <v/>
      </c>
      <c r="C1100" s="225" t="str">
        <f>IF(PLANILHA!E1100=0,"",PLANILHA!E1100)</f>
        <v/>
      </c>
      <c r="D1100" s="226" t="str">
        <f>IF(PLANILHA!F1100=0,"",PLANILHA!F1100)</f>
        <v/>
      </c>
      <c r="E1100" s="227" t="str">
        <f>IF(PLANILHA!G1100=0,"",PLANILHA!G1100)</f>
        <v/>
      </c>
      <c r="F1100" s="202"/>
      <c r="G1100" s="174" t="str">
        <f t="shared" si="33"/>
        <v>T</v>
      </c>
    </row>
    <row r="1101" spans="1:7" hidden="1" x14ac:dyDescent="0.2">
      <c r="A1101" s="172" t="str">
        <f t="shared" si="32"/>
        <v/>
      </c>
      <c r="B1101" s="225" t="str">
        <f>IF(PLANILHA!B1101=0,"",PLANILHA!B1101)</f>
        <v/>
      </c>
      <c r="C1101" s="225" t="str">
        <f>IF(PLANILHA!E1101=0,"",PLANILHA!E1101)</f>
        <v/>
      </c>
      <c r="D1101" s="226" t="str">
        <f>IF(PLANILHA!F1101=0,"",PLANILHA!F1101)</f>
        <v/>
      </c>
      <c r="E1101" s="227" t="str">
        <f>IF(PLANILHA!G1101=0,"",PLANILHA!G1101)</f>
        <v/>
      </c>
      <c r="F1101" s="202"/>
      <c r="G1101" s="174" t="str">
        <f t="shared" si="33"/>
        <v>T</v>
      </c>
    </row>
    <row r="1102" spans="1:7" hidden="1" x14ac:dyDescent="0.2">
      <c r="A1102" s="172" t="str">
        <f t="shared" ref="A1102:A1165" si="34">IF(B1102&lt;&gt;"","F","")</f>
        <v/>
      </c>
      <c r="B1102" s="225" t="str">
        <f>IF(PLANILHA!B1102=0,"",PLANILHA!B1102)</f>
        <v/>
      </c>
      <c r="C1102" s="225" t="str">
        <f>IF(PLANILHA!E1102=0,"",PLANILHA!E1102)</f>
        <v/>
      </c>
      <c r="D1102" s="226" t="str">
        <f>IF(PLANILHA!F1102=0,"",PLANILHA!F1102)</f>
        <v/>
      </c>
      <c r="E1102" s="227" t="str">
        <f>IF(PLANILHA!G1102=0,"",PLANILHA!G1102)</f>
        <v/>
      </c>
      <c r="F1102" s="202"/>
      <c r="G1102" s="174" t="str">
        <f t="shared" ref="G1102:G1165" si="35">IF(E1102="","T","I")</f>
        <v>T</v>
      </c>
    </row>
    <row r="1103" spans="1:7" hidden="1" x14ac:dyDescent="0.2">
      <c r="A1103" s="172" t="str">
        <f t="shared" si="34"/>
        <v/>
      </c>
      <c r="B1103" s="225" t="str">
        <f>IF(PLANILHA!B1103=0,"",PLANILHA!B1103)</f>
        <v/>
      </c>
      <c r="C1103" s="225" t="str">
        <f>IF(PLANILHA!E1103=0,"",PLANILHA!E1103)</f>
        <v/>
      </c>
      <c r="D1103" s="226" t="str">
        <f>IF(PLANILHA!F1103=0,"",PLANILHA!F1103)</f>
        <v/>
      </c>
      <c r="E1103" s="227" t="str">
        <f>IF(PLANILHA!G1103=0,"",PLANILHA!G1103)</f>
        <v/>
      </c>
      <c r="F1103" s="202"/>
      <c r="G1103" s="174" t="str">
        <f t="shared" si="35"/>
        <v>T</v>
      </c>
    </row>
    <row r="1104" spans="1:7" hidden="1" x14ac:dyDescent="0.2">
      <c r="A1104" s="172" t="str">
        <f t="shared" si="34"/>
        <v/>
      </c>
      <c r="B1104" s="225" t="str">
        <f>IF(PLANILHA!B1104=0,"",PLANILHA!B1104)</f>
        <v/>
      </c>
      <c r="C1104" s="225" t="str">
        <f>IF(PLANILHA!E1104=0,"",PLANILHA!E1104)</f>
        <v/>
      </c>
      <c r="D1104" s="226" t="str">
        <f>IF(PLANILHA!F1104=0,"",PLANILHA!F1104)</f>
        <v/>
      </c>
      <c r="E1104" s="227" t="str">
        <f>IF(PLANILHA!G1104=0,"",PLANILHA!G1104)</f>
        <v/>
      </c>
      <c r="F1104" s="202"/>
      <c r="G1104" s="174" t="str">
        <f t="shared" si="35"/>
        <v>T</v>
      </c>
    </row>
    <row r="1105" spans="1:7" hidden="1" x14ac:dyDescent="0.2">
      <c r="A1105" s="172" t="str">
        <f t="shared" si="34"/>
        <v/>
      </c>
      <c r="B1105" s="225" t="str">
        <f>IF(PLANILHA!B1105=0,"",PLANILHA!B1105)</f>
        <v/>
      </c>
      <c r="C1105" s="225" t="str">
        <f>IF(PLANILHA!E1105=0,"",PLANILHA!E1105)</f>
        <v/>
      </c>
      <c r="D1105" s="226" t="str">
        <f>IF(PLANILHA!F1105=0,"",PLANILHA!F1105)</f>
        <v/>
      </c>
      <c r="E1105" s="227" t="str">
        <f>IF(PLANILHA!G1105=0,"",PLANILHA!G1105)</f>
        <v/>
      </c>
      <c r="F1105" s="202"/>
      <c r="G1105" s="174" t="str">
        <f t="shared" si="35"/>
        <v>T</v>
      </c>
    </row>
    <row r="1106" spans="1:7" hidden="1" x14ac:dyDescent="0.2">
      <c r="A1106" s="172" t="str">
        <f t="shared" si="34"/>
        <v/>
      </c>
      <c r="B1106" s="225" t="str">
        <f>IF(PLANILHA!B1106=0,"",PLANILHA!B1106)</f>
        <v/>
      </c>
      <c r="C1106" s="225" t="str">
        <f>IF(PLANILHA!E1106=0,"",PLANILHA!E1106)</f>
        <v/>
      </c>
      <c r="D1106" s="226" t="str">
        <f>IF(PLANILHA!F1106=0,"",PLANILHA!F1106)</f>
        <v/>
      </c>
      <c r="E1106" s="227" t="str">
        <f>IF(PLANILHA!G1106=0,"",PLANILHA!G1106)</f>
        <v/>
      </c>
      <c r="F1106" s="202"/>
      <c r="G1106" s="174" t="str">
        <f t="shared" si="35"/>
        <v>T</v>
      </c>
    </row>
    <row r="1107" spans="1:7" hidden="1" x14ac:dyDescent="0.2">
      <c r="A1107" s="172" t="str">
        <f t="shared" si="34"/>
        <v/>
      </c>
      <c r="B1107" s="225" t="str">
        <f>IF(PLANILHA!B1107=0,"",PLANILHA!B1107)</f>
        <v/>
      </c>
      <c r="C1107" s="225" t="str">
        <f>IF(PLANILHA!E1107=0,"",PLANILHA!E1107)</f>
        <v/>
      </c>
      <c r="D1107" s="226" t="str">
        <f>IF(PLANILHA!F1107=0,"",PLANILHA!F1107)</f>
        <v/>
      </c>
      <c r="E1107" s="227" t="str">
        <f>IF(PLANILHA!G1107=0,"",PLANILHA!G1107)</f>
        <v/>
      </c>
      <c r="F1107" s="202"/>
      <c r="G1107" s="174" t="str">
        <f t="shared" si="35"/>
        <v>T</v>
      </c>
    </row>
    <row r="1108" spans="1:7" hidden="1" x14ac:dyDescent="0.2">
      <c r="A1108" s="172" t="str">
        <f t="shared" si="34"/>
        <v/>
      </c>
      <c r="B1108" s="225" t="str">
        <f>IF(PLANILHA!B1108=0,"",PLANILHA!B1108)</f>
        <v/>
      </c>
      <c r="C1108" s="225" t="str">
        <f>IF(PLANILHA!E1108=0,"",PLANILHA!E1108)</f>
        <v/>
      </c>
      <c r="D1108" s="226" t="str">
        <f>IF(PLANILHA!F1108=0,"",PLANILHA!F1108)</f>
        <v/>
      </c>
      <c r="E1108" s="227" t="str">
        <f>IF(PLANILHA!G1108=0,"",PLANILHA!G1108)</f>
        <v/>
      </c>
      <c r="F1108" s="202"/>
      <c r="G1108" s="174" t="str">
        <f t="shared" si="35"/>
        <v>T</v>
      </c>
    </row>
    <row r="1109" spans="1:7" hidden="1" x14ac:dyDescent="0.2">
      <c r="A1109" s="172" t="str">
        <f t="shared" si="34"/>
        <v/>
      </c>
      <c r="B1109" s="225" t="str">
        <f>IF(PLANILHA!B1109=0,"",PLANILHA!B1109)</f>
        <v/>
      </c>
      <c r="C1109" s="225" t="str">
        <f>IF(PLANILHA!E1109=0,"",PLANILHA!E1109)</f>
        <v/>
      </c>
      <c r="D1109" s="226" t="str">
        <f>IF(PLANILHA!F1109=0,"",PLANILHA!F1109)</f>
        <v/>
      </c>
      <c r="E1109" s="227" t="str">
        <f>IF(PLANILHA!G1109=0,"",PLANILHA!G1109)</f>
        <v/>
      </c>
      <c r="F1109" s="202"/>
      <c r="G1109" s="174" t="str">
        <f t="shared" si="35"/>
        <v>T</v>
      </c>
    </row>
    <row r="1110" spans="1:7" hidden="1" x14ac:dyDescent="0.2">
      <c r="A1110" s="172" t="str">
        <f t="shared" si="34"/>
        <v/>
      </c>
      <c r="B1110" s="225" t="str">
        <f>IF(PLANILHA!B1110=0,"",PLANILHA!B1110)</f>
        <v/>
      </c>
      <c r="C1110" s="225" t="str">
        <f>IF(PLANILHA!E1110=0,"",PLANILHA!E1110)</f>
        <v/>
      </c>
      <c r="D1110" s="226" t="str">
        <f>IF(PLANILHA!F1110=0,"",PLANILHA!F1110)</f>
        <v/>
      </c>
      <c r="E1110" s="227" t="str">
        <f>IF(PLANILHA!G1110=0,"",PLANILHA!G1110)</f>
        <v/>
      </c>
      <c r="F1110" s="202"/>
      <c r="G1110" s="174" t="str">
        <f t="shared" si="35"/>
        <v>T</v>
      </c>
    </row>
    <row r="1111" spans="1:7" hidden="1" x14ac:dyDescent="0.2">
      <c r="A1111" s="172" t="str">
        <f t="shared" si="34"/>
        <v/>
      </c>
      <c r="B1111" s="225" t="str">
        <f>IF(PLANILHA!B1111=0,"",PLANILHA!B1111)</f>
        <v/>
      </c>
      <c r="C1111" s="225" t="str">
        <f>IF(PLANILHA!E1111=0,"",PLANILHA!E1111)</f>
        <v/>
      </c>
      <c r="D1111" s="226" t="str">
        <f>IF(PLANILHA!F1111=0,"",PLANILHA!F1111)</f>
        <v/>
      </c>
      <c r="E1111" s="227" t="str">
        <f>IF(PLANILHA!G1111=0,"",PLANILHA!G1111)</f>
        <v/>
      </c>
      <c r="F1111" s="202"/>
      <c r="G1111" s="174" t="str">
        <f t="shared" si="35"/>
        <v>T</v>
      </c>
    </row>
    <row r="1112" spans="1:7" hidden="1" x14ac:dyDescent="0.2">
      <c r="A1112" s="172" t="str">
        <f t="shared" si="34"/>
        <v/>
      </c>
      <c r="B1112" s="225" t="str">
        <f>IF(PLANILHA!B1112=0,"",PLANILHA!B1112)</f>
        <v/>
      </c>
      <c r="C1112" s="225" t="str">
        <f>IF(PLANILHA!E1112=0,"",PLANILHA!E1112)</f>
        <v/>
      </c>
      <c r="D1112" s="226" t="str">
        <f>IF(PLANILHA!F1112=0,"",PLANILHA!F1112)</f>
        <v/>
      </c>
      <c r="E1112" s="227" t="str">
        <f>IF(PLANILHA!G1112=0,"",PLANILHA!G1112)</f>
        <v/>
      </c>
      <c r="F1112" s="202"/>
      <c r="G1112" s="174" t="str">
        <f t="shared" si="35"/>
        <v>T</v>
      </c>
    </row>
    <row r="1113" spans="1:7" hidden="1" x14ac:dyDescent="0.2">
      <c r="A1113" s="172" t="str">
        <f t="shared" si="34"/>
        <v/>
      </c>
      <c r="B1113" s="225" t="str">
        <f>IF(PLANILHA!B1113=0,"",PLANILHA!B1113)</f>
        <v/>
      </c>
      <c r="C1113" s="225" t="str">
        <f>IF(PLANILHA!E1113=0,"",PLANILHA!E1113)</f>
        <v/>
      </c>
      <c r="D1113" s="226" t="str">
        <f>IF(PLANILHA!F1113=0,"",PLANILHA!F1113)</f>
        <v/>
      </c>
      <c r="E1113" s="227" t="str">
        <f>IF(PLANILHA!G1113=0,"",PLANILHA!G1113)</f>
        <v/>
      </c>
      <c r="F1113" s="202"/>
      <c r="G1113" s="174" t="str">
        <f t="shared" si="35"/>
        <v>T</v>
      </c>
    </row>
    <row r="1114" spans="1:7" hidden="1" x14ac:dyDescent="0.2">
      <c r="A1114" s="172" t="str">
        <f t="shared" si="34"/>
        <v/>
      </c>
      <c r="B1114" s="225" t="str">
        <f>IF(PLANILHA!B1114=0,"",PLANILHA!B1114)</f>
        <v/>
      </c>
      <c r="C1114" s="225" t="str">
        <f>IF(PLANILHA!E1114=0,"",PLANILHA!E1114)</f>
        <v/>
      </c>
      <c r="D1114" s="226" t="str">
        <f>IF(PLANILHA!F1114=0,"",PLANILHA!F1114)</f>
        <v/>
      </c>
      <c r="E1114" s="227" t="str">
        <f>IF(PLANILHA!G1114=0,"",PLANILHA!G1114)</f>
        <v/>
      </c>
      <c r="F1114" s="202"/>
      <c r="G1114" s="174" t="str">
        <f t="shared" si="35"/>
        <v>T</v>
      </c>
    </row>
    <row r="1115" spans="1:7" hidden="1" x14ac:dyDescent="0.2">
      <c r="A1115" s="172" t="str">
        <f t="shared" si="34"/>
        <v/>
      </c>
      <c r="B1115" s="225" t="str">
        <f>IF(PLANILHA!B1115=0,"",PLANILHA!B1115)</f>
        <v/>
      </c>
      <c r="C1115" s="225" t="str">
        <f>IF(PLANILHA!E1115=0,"",PLANILHA!E1115)</f>
        <v/>
      </c>
      <c r="D1115" s="226" t="str">
        <f>IF(PLANILHA!F1115=0,"",PLANILHA!F1115)</f>
        <v/>
      </c>
      <c r="E1115" s="227" t="str">
        <f>IF(PLANILHA!G1115=0,"",PLANILHA!G1115)</f>
        <v/>
      </c>
      <c r="F1115" s="202"/>
      <c r="G1115" s="174" t="str">
        <f t="shared" si="35"/>
        <v>T</v>
      </c>
    </row>
    <row r="1116" spans="1:7" hidden="1" x14ac:dyDescent="0.2">
      <c r="A1116" s="172" t="str">
        <f t="shared" si="34"/>
        <v/>
      </c>
      <c r="B1116" s="225" t="str">
        <f>IF(PLANILHA!B1116=0,"",PLANILHA!B1116)</f>
        <v/>
      </c>
      <c r="C1116" s="225" t="str">
        <f>IF(PLANILHA!E1116=0,"",PLANILHA!E1116)</f>
        <v/>
      </c>
      <c r="D1116" s="226" t="str">
        <f>IF(PLANILHA!F1116=0,"",PLANILHA!F1116)</f>
        <v/>
      </c>
      <c r="E1116" s="227" t="str">
        <f>IF(PLANILHA!G1116=0,"",PLANILHA!G1116)</f>
        <v/>
      </c>
      <c r="F1116" s="202"/>
      <c r="G1116" s="174" t="str">
        <f t="shared" si="35"/>
        <v>T</v>
      </c>
    </row>
    <row r="1117" spans="1:7" hidden="1" x14ac:dyDescent="0.2">
      <c r="A1117" s="172" t="str">
        <f t="shared" si="34"/>
        <v/>
      </c>
      <c r="B1117" s="225" t="str">
        <f>IF(PLANILHA!B1117=0,"",PLANILHA!B1117)</f>
        <v/>
      </c>
      <c r="C1117" s="225" t="str">
        <f>IF(PLANILHA!E1117=0,"",PLANILHA!E1117)</f>
        <v/>
      </c>
      <c r="D1117" s="226" t="str">
        <f>IF(PLANILHA!F1117=0,"",PLANILHA!F1117)</f>
        <v/>
      </c>
      <c r="E1117" s="227" t="str">
        <f>IF(PLANILHA!G1117=0,"",PLANILHA!G1117)</f>
        <v/>
      </c>
      <c r="F1117" s="202"/>
      <c r="G1117" s="174" t="str">
        <f t="shared" si="35"/>
        <v>T</v>
      </c>
    </row>
    <row r="1118" spans="1:7" hidden="1" x14ac:dyDescent="0.2">
      <c r="A1118" s="172" t="str">
        <f t="shared" si="34"/>
        <v/>
      </c>
      <c r="B1118" s="225" t="str">
        <f>IF(PLANILHA!B1118=0,"",PLANILHA!B1118)</f>
        <v/>
      </c>
      <c r="C1118" s="225" t="str">
        <f>IF(PLANILHA!E1118=0,"",PLANILHA!E1118)</f>
        <v/>
      </c>
      <c r="D1118" s="226" t="str">
        <f>IF(PLANILHA!F1118=0,"",PLANILHA!F1118)</f>
        <v/>
      </c>
      <c r="E1118" s="227" t="str">
        <f>IF(PLANILHA!G1118=0,"",PLANILHA!G1118)</f>
        <v/>
      </c>
      <c r="F1118" s="202"/>
      <c r="G1118" s="174" t="str">
        <f t="shared" si="35"/>
        <v>T</v>
      </c>
    </row>
    <row r="1119" spans="1:7" hidden="1" x14ac:dyDescent="0.2">
      <c r="A1119" s="172" t="str">
        <f t="shared" si="34"/>
        <v/>
      </c>
      <c r="B1119" s="225" t="str">
        <f>IF(PLANILHA!B1119=0,"",PLANILHA!B1119)</f>
        <v/>
      </c>
      <c r="C1119" s="225" t="str">
        <f>IF(PLANILHA!E1119=0,"",PLANILHA!E1119)</f>
        <v/>
      </c>
      <c r="D1119" s="226" t="str">
        <f>IF(PLANILHA!F1119=0,"",PLANILHA!F1119)</f>
        <v/>
      </c>
      <c r="E1119" s="227" t="str">
        <f>IF(PLANILHA!G1119=0,"",PLANILHA!G1119)</f>
        <v/>
      </c>
      <c r="F1119" s="202"/>
      <c r="G1119" s="174" t="str">
        <f t="shared" si="35"/>
        <v>T</v>
      </c>
    </row>
    <row r="1120" spans="1:7" hidden="1" x14ac:dyDescent="0.2">
      <c r="A1120" s="172" t="str">
        <f t="shared" si="34"/>
        <v/>
      </c>
      <c r="B1120" s="225" t="str">
        <f>IF(PLANILHA!B1120=0,"",PLANILHA!B1120)</f>
        <v/>
      </c>
      <c r="C1120" s="225" t="str">
        <f>IF(PLANILHA!E1120=0,"",PLANILHA!E1120)</f>
        <v/>
      </c>
      <c r="D1120" s="226" t="str">
        <f>IF(PLANILHA!F1120=0,"",PLANILHA!F1120)</f>
        <v/>
      </c>
      <c r="E1120" s="227" t="str">
        <f>IF(PLANILHA!G1120=0,"",PLANILHA!G1120)</f>
        <v/>
      </c>
      <c r="F1120" s="202"/>
      <c r="G1120" s="174" t="str">
        <f t="shared" si="35"/>
        <v>T</v>
      </c>
    </row>
    <row r="1121" spans="1:7" hidden="1" x14ac:dyDescent="0.2">
      <c r="A1121" s="172" t="str">
        <f t="shared" si="34"/>
        <v/>
      </c>
      <c r="B1121" s="225" t="str">
        <f>IF(PLANILHA!B1121=0,"",PLANILHA!B1121)</f>
        <v/>
      </c>
      <c r="C1121" s="225" t="str">
        <f>IF(PLANILHA!E1121=0,"",PLANILHA!E1121)</f>
        <v/>
      </c>
      <c r="D1121" s="226" t="str">
        <f>IF(PLANILHA!F1121=0,"",PLANILHA!F1121)</f>
        <v/>
      </c>
      <c r="E1121" s="227" t="str">
        <f>IF(PLANILHA!G1121=0,"",PLANILHA!G1121)</f>
        <v/>
      </c>
      <c r="F1121" s="202"/>
      <c r="G1121" s="174" t="str">
        <f t="shared" si="35"/>
        <v>T</v>
      </c>
    </row>
    <row r="1122" spans="1:7" hidden="1" x14ac:dyDescent="0.2">
      <c r="A1122" s="172" t="str">
        <f t="shared" si="34"/>
        <v/>
      </c>
      <c r="B1122" s="225" t="str">
        <f>IF(PLANILHA!B1122=0,"",PLANILHA!B1122)</f>
        <v/>
      </c>
      <c r="C1122" s="225" t="str">
        <f>IF(PLANILHA!E1122=0,"",PLANILHA!E1122)</f>
        <v/>
      </c>
      <c r="D1122" s="226" t="str">
        <f>IF(PLANILHA!F1122=0,"",PLANILHA!F1122)</f>
        <v/>
      </c>
      <c r="E1122" s="227" t="str">
        <f>IF(PLANILHA!G1122=0,"",PLANILHA!G1122)</f>
        <v/>
      </c>
      <c r="F1122" s="202"/>
      <c r="G1122" s="174" t="str">
        <f t="shared" si="35"/>
        <v>T</v>
      </c>
    </row>
    <row r="1123" spans="1:7" hidden="1" x14ac:dyDescent="0.2">
      <c r="A1123" s="172" t="str">
        <f t="shared" si="34"/>
        <v/>
      </c>
      <c r="B1123" s="225" t="str">
        <f>IF(PLANILHA!B1123=0,"",PLANILHA!B1123)</f>
        <v/>
      </c>
      <c r="C1123" s="225" t="str">
        <f>IF(PLANILHA!E1123=0,"",PLANILHA!E1123)</f>
        <v/>
      </c>
      <c r="D1123" s="226" t="str">
        <f>IF(PLANILHA!F1123=0,"",PLANILHA!F1123)</f>
        <v/>
      </c>
      <c r="E1123" s="227" t="str">
        <f>IF(PLANILHA!G1123=0,"",PLANILHA!G1123)</f>
        <v/>
      </c>
      <c r="F1123" s="202"/>
      <c r="G1123" s="174" t="str">
        <f t="shared" si="35"/>
        <v>T</v>
      </c>
    </row>
    <row r="1124" spans="1:7" hidden="1" x14ac:dyDescent="0.2">
      <c r="A1124" s="172" t="str">
        <f t="shared" si="34"/>
        <v/>
      </c>
      <c r="B1124" s="225" t="str">
        <f>IF(PLANILHA!B1124=0,"",PLANILHA!B1124)</f>
        <v/>
      </c>
      <c r="C1124" s="225" t="str">
        <f>IF(PLANILHA!E1124=0,"",PLANILHA!E1124)</f>
        <v/>
      </c>
      <c r="D1124" s="226" t="str">
        <f>IF(PLANILHA!F1124=0,"",PLANILHA!F1124)</f>
        <v/>
      </c>
      <c r="E1124" s="227" t="str">
        <f>IF(PLANILHA!G1124=0,"",PLANILHA!G1124)</f>
        <v/>
      </c>
      <c r="F1124" s="202"/>
      <c r="G1124" s="174" t="str">
        <f t="shared" si="35"/>
        <v>T</v>
      </c>
    </row>
    <row r="1125" spans="1:7" hidden="1" x14ac:dyDescent="0.2">
      <c r="A1125" s="172" t="str">
        <f t="shared" si="34"/>
        <v/>
      </c>
      <c r="B1125" s="225" t="str">
        <f>IF(PLANILHA!B1125=0,"",PLANILHA!B1125)</f>
        <v/>
      </c>
      <c r="C1125" s="225" t="str">
        <f>IF(PLANILHA!E1125=0,"",PLANILHA!E1125)</f>
        <v/>
      </c>
      <c r="D1125" s="226" t="str">
        <f>IF(PLANILHA!F1125=0,"",PLANILHA!F1125)</f>
        <v/>
      </c>
      <c r="E1125" s="227" t="str">
        <f>IF(PLANILHA!G1125=0,"",PLANILHA!G1125)</f>
        <v/>
      </c>
      <c r="F1125" s="202"/>
      <c r="G1125" s="174" t="str">
        <f t="shared" si="35"/>
        <v>T</v>
      </c>
    </row>
    <row r="1126" spans="1:7" hidden="1" x14ac:dyDescent="0.2">
      <c r="A1126" s="172" t="str">
        <f t="shared" si="34"/>
        <v/>
      </c>
      <c r="B1126" s="225" t="str">
        <f>IF(PLANILHA!B1126=0,"",PLANILHA!B1126)</f>
        <v/>
      </c>
      <c r="C1126" s="225" t="str">
        <f>IF(PLANILHA!E1126=0,"",PLANILHA!E1126)</f>
        <v/>
      </c>
      <c r="D1126" s="226" t="str">
        <f>IF(PLANILHA!F1126=0,"",PLANILHA!F1126)</f>
        <v/>
      </c>
      <c r="E1126" s="227" t="str">
        <f>IF(PLANILHA!G1126=0,"",PLANILHA!G1126)</f>
        <v/>
      </c>
      <c r="F1126" s="202"/>
      <c r="G1126" s="174" t="str">
        <f t="shared" si="35"/>
        <v>T</v>
      </c>
    </row>
    <row r="1127" spans="1:7" hidden="1" x14ac:dyDescent="0.2">
      <c r="A1127" s="172" t="str">
        <f t="shared" si="34"/>
        <v/>
      </c>
      <c r="B1127" s="225" t="str">
        <f>IF(PLANILHA!B1127=0,"",PLANILHA!B1127)</f>
        <v/>
      </c>
      <c r="C1127" s="225" t="str">
        <f>IF(PLANILHA!E1127=0,"",PLANILHA!E1127)</f>
        <v/>
      </c>
      <c r="D1127" s="226" t="str">
        <f>IF(PLANILHA!F1127=0,"",PLANILHA!F1127)</f>
        <v/>
      </c>
      <c r="E1127" s="227" t="str">
        <f>IF(PLANILHA!G1127=0,"",PLANILHA!G1127)</f>
        <v/>
      </c>
      <c r="F1127" s="202"/>
      <c r="G1127" s="174" t="str">
        <f t="shared" si="35"/>
        <v>T</v>
      </c>
    </row>
    <row r="1128" spans="1:7" hidden="1" x14ac:dyDescent="0.2">
      <c r="A1128" s="172" t="str">
        <f t="shared" si="34"/>
        <v/>
      </c>
      <c r="B1128" s="225" t="str">
        <f>IF(PLANILHA!B1128=0,"",PLANILHA!B1128)</f>
        <v/>
      </c>
      <c r="C1128" s="225" t="str">
        <f>IF(PLANILHA!E1128=0,"",PLANILHA!E1128)</f>
        <v/>
      </c>
      <c r="D1128" s="226" t="str">
        <f>IF(PLANILHA!F1128=0,"",PLANILHA!F1128)</f>
        <v/>
      </c>
      <c r="E1128" s="227" t="str">
        <f>IF(PLANILHA!G1128=0,"",PLANILHA!G1128)</f>
        <v/>
      </c>
      <c r="F1128" s="202"/>
      <c r="G1128" s="174" t="str">
        <f t="shared" si="35"/>
        <v>T</v>
      </c>
    </row>
    <row r="1129" spans="1:7" hidden="1" x14ac:dyDescent="0.2">
      <c r="A1129" s="172" t="str">
        <f t="shared" si="34"/>
        <v/>
      </c>
      <c r="B1129" s="225" t="str">
        <f>IF(PLANILHA!B1129=0,"",PLANILHA!B1129)</f>
        <v/>
      </c>
      <c r="C1129" s="225" t="str">
        <f>IF(PLANILHA!E1129=0,"",PLANILHA!E1129)</f>
        <v/>
      </c>
      <c r="D1129" s="226" t="str">
        <f>IF(PLANILHA!F1129=0,"",PLANILHA!F1129)</f>
        <v/>
      </c>
      <c r="E1129" s="227" t="str">
        <f>IF(PLANILHA!G1129=0,"",PLANILHA!G1129)</f>
        <v/>
      </c>
      <c r="F1129" s="202"/>
      <c r="G1129" s="174" t="str">
        <f t="shared" si="35"/>
        <v>T</v>
      </c>
    </row>
    <row r="1130" spans="1:7" hidden="1" x14ac:dyDescent="0.2">
      <c r="A1130" s="172" t="str">
        <f t="shared" si="34"/>
        <v/>
      </c>
      <c r="B1130" s="225" t="str">
        <f>IF(PLANILHA!B1130=0,"",PLANILHA!B1130)</f>
        <v/>
      </c>
      <c r="C1130" s="225" t="str">
        <f>IF(PLANILHA!E1130=0,"",PLANILHA!E1130)</f>
        <v/>
      </c>
      <c r="D1130" s="226" t="str">
        <f>IF(PLANILHA!F1130=0,"",PLANILHA!F1130)</f>
        <v/>
      </c>
      <c r="E1130" s="227" t="str">
        <f>IF(PLANILHA!G1130=0,"",PLANILHA!G1130)</f>
        <v/>
      </c>
      <c r="F1130" s="202"/>
      <c r="G1130" s="174" t="str">
        <f t="shared" si="35"/>
        <v>T</v>
      </c>
    </row>
    <row r="1131" spans="1:7" hidden="1" x14ac:dyDescent="0.2">
      <c r="A1131" s="172" t="str">
        <f t="shared" si="34"/>
        <v/>
      </c>
      <c r="B1131" s="225" t="str">
        <f>IF(PLANILHA!B1131=0,"",PLANILHA!B1131)</f>
        <v/>
      </c>
      <c r="C1131" s="225" t="str">
        <f>IF(PLANILHA!E1131=0,"",PLANILHA!E1131)</f>
        <v/>
      </c>
      <c r="D1131" s="226" t="str">
        <f>IF(PLANILHA!F1131=0,"",PLANILHA!F1131)</f>
        <v/>
      </c>
      <c r="E1131" s="227" t="str">
        <f>IF(PLANILHA!G1131=0,"",PLANILHA!G1131)</f>
        <v/>
      </c>
      <c r="F1131" s="202"/>
      <c r="G1131" s="174" t="str">
        <f t="shared" si="35"/>
        <v>T</v>
      </c>
    </row>
    <row r="1132" spans="1:7" hidden="1" x14ac:dyDescent="0.2">
      <c r="A1132" s="172" t="str">
        <f t="shared" si="34"/>
        <v/>
      </c>
      <c r="B1132" s="225" t="str">
        <f>IF(PLANILHA!B1132=0,"",PLANILHA!B1132)</f>
        <v/>
      </c>
      <c r="C1132" s="225" t="str">
        <f>IF(PLANILHA!E1132=0,"",PLANILHA!E1132)</f>
        <v/>
      </c>
      <c r="D1132" s="226" t="str">
        <f>IF(PLANILHA!F1132=0,"",PLANILHA!F1132)</f>
        <v/>
      </c>
      <c r="E1132" s="227" t="str">
        <f>IF(PLANILHA!G1132=0,"",PLANILHA!G1132)</f>
        <v/>
      </c>
      <c r="F1132" s="202"/>
      <c r="G1132" s="174" t="str">
        <f t="shared" si="35"/>
        <v>T</v>
      </c>
    </row>
    <row r="1133" spans="1:7" hidden="1" x14ac:dyDescent="0.2">
      <c r="A1133" s="172" t="str">
        <f t="shared" si="34"/>
        <v/>
      </c>
      <c r="B1133" s="225" t="str">
        <f>IF(PLANILHA!B1133=0,"",PLANILHA!B1133)</f>
        <v/>
      </c>
      <c r="C1133" s="225" t="str">
        <f>IF(PLANILHA!E1133=0,"",PLANILHA!E1133)</f>
        <v/>
      </c>
      <c r="D1133" s="226" t="str">
        <f>IF(PLANILHA!F1133=0,"",PLANILHA!F1133)</f>
        <v/>
      </c>
      <c r="E1133" s="227" t="str">
        <f>IF(PLANILHA!G1133=0,"",PLANILHA!G1133)</f>
        <v/>
      </c>
      <c r="F1133" s="202"/>
      <c r="G1133" s="174" t="str">
        <f t="shared" si="35"/>
        <v>T</v>
      </c>
    </row>
    <row r="1134" spans="1:7" hidden="1" x14ac:dyDescent="0.2">
      <c r="A1134" s="172" t="str">
        <f t="shared" si="34"/>
        <v/>
      </c>
      <c r="B1134" s="225" t="str">
        <f>IF(PLANILHA!B1134=0,"",PLANILHA!B1134)</f>
        <v/>
      </c>
      <c r="C1134" s="225" t="str">
        <f>IF(PLANILHA!E1134=0,"",PLANILHA!E1134)</f>
        <v/>
      </c>
      <c r="D1134" s="226" t="str">
        <f>IF(PLANILHA!F1134=0,"",PLANILHA!F1134)</f>
        <v/>
      </c>
      <c r="E1134" s="227" t="str">
        <f>IF(PLANILHA!G1134=0,"",PLANILHA!G1134)</f>
        <v/>
      </c>
      <c r="F1134" s="202"/>
      <c r="G1134" s="174" t="str">
        <f t="shared" si="35"/>
        <v>T</v>
      </c>
    </row>
    <row r="1135" spans="1:7" hidden="1" x14ac:dyDescent="0.2">
      <c r="A1135" s="172" t="str">
        <f t="shared" si="34"/>
        <v/>
      </c>
      <c r="B1135" s="225" t="str">
        <f>IF(PLANILHA!B1135=0,"",PLANILHA!B1135)</f>
        <v/>
      </c>
      <c r="C1135" s="225" t="str">
        <f>IF(PLANILHA!E1135=0,"",PLANILHA!E1135)</f>
        <v/>
      </c>
      <c r="D1135" s="226" t="str">
        <f>IF(PLANILHA!F1135=0,"",PLANILHA!F1135)</f>
        <v/>
      </c>
      <c r="E1135" s="227" t="str">
        <f>IF(PLANILHA!G1135=0,"",PLANILHA!G1135)</f>
        <v/>
      </c>
      <c r="F1135" s="202"/>
      <c r="G1135" s="174" t="str">
        <f t="shared" si="35"/>
        <v>T</v>
      </c>
    </row>
    <row r="1136" spans="1:7" hidden="1" x14ac:dyDescent="0.2">
      <c r="A1136" s="172" t="str">
        <f t="shared" si="34"/>
        <v/>
      </c>
      <c r="B1136" s="225" t="str">
        <f>IF(PLANILHA!B1136=0,"",PLANILHA!B1136)</f>
        <v/>
      </c>
      <c r="C1136" s="225" t="str">
        <f>IF(PLANILHA!E1136=0,"",PLANILHA!E1136)</f>
        <v/>
      </c>
      <c r="D1136" s="226" t="str">
        <f>IF(PLANILHA!F1136=0,"",PLANILHA!F1136)</f>
        <v/>
      </c>
      <c r="E1136" s="227" t="str">
        <f>IF(PLANILHA!G1136=0,"",PLANILHA!G1136)</f>
        <v/>
      </c>
      <c r="F1136" s="202"/>
      <c r="G1136" s="174" t="str">
        <f t="shared" si="35"/>
        <v>T</v>
      </c>
    </row>
    <row r="1137" spans="1:7" hidden="1" x14ac:dyDescent="0.2">
      <c r="A1137" s="172" t="str">
        <f t="shared" si="34"/>
        <v/>
      </c>
      <c r="B1137" s="225" t="str">
        <f>IF(PLANILHA!B1137=0,"",PLANILHA!B1137)</f>
        <v/>
      </c>
      <c r="C1137" s="225" t="str">
        <f>IF(PLANILHA!E1137=0,"",PLANILHA!E1137)</f>
        <v/>
      </c>
      <c r="D1137" s="226" t="str">
        <f>IF(PLANILHA!F1137=0,"",PLANILHA!F1137)</f>
        <v/>
      </c>
      <c r="E1137" s="227" t="str">
        <f>IF(PLANILHA!G1137=0,"",PLANILHA!G1137)</f>
        <v/>
      </c>
      <c r="F1137" s="202"/>
      <c r="G1137" s="174" t="str">
        <f t="shared" si="35"/>
        <v>T</v>
      </c>
    </row>
    <row r="1138" spans="1:7" hidden="1" x14ac:dyDescent="0.2">
      <c r="A1138" s="172" t="str">
        <f t="shared" si="34"/>
        <v/>
      </c>
      <c r="B1138" s="225" t="str">
        <f>IF(PLANILHA!B1138=0,"",PLANILHA!B1138)</f>
        <v/>
      </c>
      <c r="C1138" s="225" t="str">
        <f>IF(PLANILHA!E1138=0,"",PLANILHA!E1138)</f>
        <v/>
      </c>
      <c r="D1138" s="226" t="str">
        <f>IF(PLANILHA!F1138=0,"",PLANILHA!F1138)</f>
        <v/>
      </c>
      <c r="E1138" s="227" t="str">
        <f>IF(PLANILHA!G1138=0,"",PLANILHA!G1138)</f>
        <v/>
      </c>
      <c r="F1138" s="202"/>
      <c r="G1138" s="174" t="str">
        <f t="shared" si="35"/>
        <v>T</v>
      </c>
    </row>
    <row r="1139" spans="1:7" hidden="1" x14ac:dyDescent="0.2">
      <c r="A1139" s="172" t="str">
        <f t="shared" si="34"/>
        <v/>
      </c>
      <c r="B1139" s="225" t="str">
        <f>IF(PLANILHA!B1139=0,"",PLANILHA!B1139)</f>
        <v/>
      </c>
      <c r="C1139" s="225" t="str">
        <f>IF(PLANILHA!E1139=0,"",PLANILHA!E1139)</f>
        <v/>
      </c>
      <c r="D1139" s="226" t="str">
        <f>IF(PLANILHA!F1139=0,"",PLANILHA!F1139)</f>
        <v/>
      </c>
      <c r="E1139" s="227" t="str">
        <f>IF(PLANILHA!G1139=0,"",PLANILHA!G1139)</f>
        <v/>
      </c>
      <c r="F1139" s="202"/>
      <c r="G1139" s="174" t="str">
        <f t="shared" si="35"/>
        <v>T</v>
      </c>
    </row>
    <row r="1140" spans="1:7" hidden="1" x14ac:dyDescent="0.2">
      <c r="A1140" s="172" t="str">
        <f t="shared" si="34"/>
        <v/>
      </c>
      <c r="B1140" s="225" t="str">
        <f>IF(PLANILHA!B1140=0,"",PLANILHA!B1140)</f>
        <v/>
      </c>
      <c r="C1140" s="225" t="str">
        <f>IF(PLANILHA!E1140=0,"",PLANILHA!E1140)</f>
        <v/>
      </c>
      <c r="D1140" s="226" t="str">
        <f>IF(PLANILHA!F1140=0,"",PLANILHA!F1140)</f>
        <v/>
      </c>
      <c r="E1140" s="227" t="str">
        <f>IF(PLANILHA!G1140=0,"",PLANILHA!G1140)</f>
        <v/>
      </c>
      <c r="F1140" s="202"/>
      <c r="G1140" s="174" t="str">
        <f t="shared" si="35"/>
        <v>T</v>
      </c>
    </row>
    <row r="1141" spans="1:7" hidden="1" x14ac:dyDescent="0.2">
      <c r="A1141" s="172" t="str">
        <f t="shared" si="34"/>
        <v/>
      </c>
      <c r="B1141" s="225" t="str">
        <f>IF(PLANILHA!B1141=0,"",PLANILHA!B1141)</f>
        <v/>
      </c>
      <c r="C1141" s="225" t="str">
        <f>IF(PLANILHA!E1141=0,"",PLANILHA!E1141)</f>
        <v/>
      </c>
      <c r="D1141" s="226" t="str">
        <f>IF(PLANILHA!F1141=0,"",PLANILHA!F1141)</f>
        <v/>
      </c>
      <c r="E1141" s="227" t="str">
        <f>IF(PLANILHA!G1141=0,"",PLANILHA!G1141)</f>
        <v/>
      </c>
      <c r="F1141" s="202"/>
      <c r="G1141" s="174" t="str">
        <f t="shared" si="35"/>
        <v>T</v>
      </c>
    </row>
    <row r="1142" spans="1:7" hidden="1" x14ac:dyDescent="0.2">
      <c r="A1142" s="172" t="str">
        <f t="shared" si="34"/>
        <v/>
      </c>
      <c r="B1142" s="225" t="str">
        <f>IF(PLANILHA!B1142=0,"",PLANILHA!B1142)</f>
        <v/>
      </c>
      <c r="C1142" s="225" t="str">
        <f>IF(PLANILHA!E1142=0,"",PLANILHA!E1142)</f>
        <v/>
      </c>
      <c r="D1142" s="226" t="str">
        <f>IF(PLANILHA!F1142=0,"",PLANILHA!F1142)</f>
        <v/>
      </c>
      <c r="E1142" s="227" t="str">
        <f>IF(PLANILHA!G1142=0,"",PLANILHA!G1142)</f>
        <v/>
      </c>
      <c r="F1142" s="202"/>
      <c r="G1142" s="174" t="str">
        <f t="shared" si="35"/>
        <v>T</v>
      </c>
    </row>
    <row r="1143" spans="1:7" hidden="1" x14ac:dyDescent="0.2">
      <c r="A1143" s="172" t="str">
        <f t="shared" si="34"/>
        <v/>
      </c>
      <c r="B1143" s="225" t="str">
        <f>IF(PLANILHA!B1143=0,"",PLANILHA!B1143)</f>
        <v/>
      </c>
      <c r="C1143" s="225" t="str">
        <f>IF(PLANILHA!E1143=0,"",PLANILHA!E1143)</f>
        <v/>
      </c>
      <c r="D1143" s="226" t="str">
        <f>IF(PLANILHA!F1143=0,"",PLANILHA!F1143)</f>
        <v/>
      </c>
      <c r="E1143" s="227" t="str">
        <f>IF(PLANILHA!G1143=0,"",PLANILHA!G1143)</f>
        <v/>
      </c>
      <c r="F1143" s="202"/>
      <c r="G1143" s="174" t="str">
        <f t="shared" si="35"/>
        <v>T</v>
      </c>
    </row>
    <row r="1144" spans="1:7" hidden="1" x14ac:dyDescent="0.2">
      <c r="A1144" s="172" t="str">
        <f t="shared" si="34"/>
        <v/>
      </c>
      <c r="B1144" s="225" t="str">
        <f>IF(PLANILHA!B1144=0,"",PLANILHA!B1144)</f>
        <v/>
      </c>
      <c r="C1144" s="225" t="str">
        <f>IF(PLANILHA!E1144=0,"",PLANILHA!E1144)</f>
        <v/>
      </c>
      <c r="D1144" s="226" t="str">
        <f>IF(PLANILHA!F1144=0,"",PLANILHA!F1144)</f>
        <v/>
      </c>
      <c r="E1144" s="227" t="str">
        <f>IF(PLANILHA!G1144=0,"",PLANILHA!G1144)</f>
        <v/>
      </c>
      <c r="F1144" s="202"/>
      <c r="G1144" s="174" t="str">
        <f t="shared" si="35"/>
        <v>T</v>
      </c>
    </row>
    <row r="1145" spans="1:7" hidden="1" x14ac:dyDescent="0.2">
      <c r="A1145" s="172" t="str">
        <f t="shared" si="34"/>
        <v/>
      </c>
      <c r="B1145" s="225" t="str">
        <f>IF(PLANILHA!B1145=0,"",PLANILHA!B1145)</f>
        <v/>
      </c>
      <c r="C1145" s="225" t="str">
        <f>IF(PLANILHA!E1145=0,"",PLANILHA!E1145)</f>
        <v/>
      </c>
      <c r="D1145" s="226" t="str">
        <f>IF(PLANILHA!F1145=0,"",PLANILHA!F1145)</f>
        <v/>
      </c>
      <c r="E1145" s="227" t="str">
        <f>IF(PLANILHA!G1145=0,"",PLANILHA!G1145)</f>
        <v/>
      </c>
      <c r="F1145" s="202"/>
      <c r="G1145" s="174" t="str">
        <f t="shared" si="35"/>
        <v>T</v>
      </c>
    </row>
    <row r="1146" spans="1:7" hidden="1" x14ac:dyDescent="0.2">
      <c r="A1146" s="172" t="str">
        <f t="shared" si="34"/>
        <v/>
      </c>
      <c r="B1146" s="225" t="str">
        <f>IF(PLANILHA!B1146=0,"",PLANILHA!B1146)</f>
        <v/>
      </c>
      <c r="C1146" s="225" t="str">
        <f>IF(PLANILHA!E1146=0,"",PLANILHA!E1146)</f>
        <v/>
      </c>
      <c r="D1146" s="226" t="str">
        <f>IF(PLANILHA!F1146=0,"",PLANILHA!F1146)</f>
        <v/>
      </c>
      <c r="E1146" s="227" t="str">
        <f>IF(PLANILHA!G1146=0,"",PLANILHA!G1146)</f>
        <v/>
      </c>
      <c r="F1146" s="202"/>
      <c r="G1146" s="174" t="str">
        <f t="shared" si="35"/>
        <v>T</v>
      </c>
    </row>
    <row r="1147" spans="1:7" hidden="1" x14ac:dyDescent="0.2">
      <c r="A1147" s="172" t="str">
        <f t="shared" si="34"/>
        <v/>
      </c>
      <c r="B1147" s="225" t="str">
        <f>IF(PLANILHA!B1147=0,"",PLANILHA!B1147)</f>
        <v/>
      </c>
      <c r="C1147" s="225" t="str">
        <f>IF(PLANILHA!E1147=0,"",PLANILHA!E1147)</f>
        <v/>
      </c>
      <c r="D1147" s="226" t="str">
        <f>IF(PLANILHA!F1147=0,"",PLANILHA!F1147)</f>
        <v/>
      </c>
      <c r="E1147" s="227" t="str">
        <f>IF(PLANILHA!G1147=0,"",PLANILHA!G1147)</f>
        <v/>
      </c>
      <c r="F1147" s="202"/>
      <c r="G1147" s="174" t="str">
        <f t="shared" si="35"/>
        <v>T</v>
      </c>
    </row>
    <row r="1148" spans="1:7" hidden="1" x14ac:dyDescent="0.2">
      <c r="A1148" s="172" t="str">
        <f t="shared" si="34"/>
        <v/>
      </c>
      <c r="B1148" s="225" t="str">
        <f>IF(PLANILHA!B1148=0,"",PLANILHA!B1148)</f>
        <v/>
      </c>
      <c r="C1148" s="225" t="str">
        <f>IF(PLANILHA!E1148=0,"",PLANILHA!E1148)</f>
        <v/>
      </c>
      <c r="D1148" s="226" t="str">
        <f>IF(PLANILHA!F1148=0,"",PLANILHA!F1148)</f>
        <v/>
      </c>
      <c r="E1148" s="227" t="str">
        <f>IF(PLANILHA!G1148=0,"",PLANILHA!G1148)</f>
        <v/>
      </c>
      <c r="F1148" s="202"/>
      <c r="G1148" s="174" t="str">
        <f t="shared" si="35"/>
        <v>T</v>
      </c>
    </row>
    <row r="1149" spans="1:7" hidden="1" x14ac:dyDescent="0.2">
      <c r="A1149" s="172" t="str">
        <f t="shared" si="34"/>
        <v/>
      </c>
      <c r="B1149" s="225" t="str">
        <f>IF(PLANILHA!B1149=0,"",PLANILHA!B1149)</f>
        <v/>
      </c>
      <c r="C1149" s="225" t="str">
        <f>IF(PLANILHA!E1149=0,"",PLANILHA!E1149)</f>
        <v/>
      </c>
      <c r="D1149" s="226" t="str">
        <f>IF(PLANILHA!F1149=0,"",PLANILHA!F1149)</f>
        <v/>
      </c>
      <c r="E1149" s="227" t="str">
        <f>IF(PLANILHA!G1149=0,"",PLANILHA!G1149)</f>
        <v/>
      </c>
      <c r="F1149" s="202"/>
      <c r="G1149" s="174" t="str">
        <f t="shared" si="35"/>
        <v>T</v>
      </c>
    </row>
    <row r="1150" spans="1:7" hidden="1" x14ac:dyDescent="0.2">
      <c r="A1150" s="172" t="str">
        <f t="shared" si="34"/>
        <v/>
      </c>
      <c r="B1150" s="225" t="str">
        <f>IF(PLANILHA!B1150=0,"",PLANILHA!B1150)</f>
        <v/>
      </c>
      <c r="C1150" s="225" t="str">
        <f>IF(PLANILHA!E1150=0,"",PLANILHA!E1150)</f>
        <v/>
      </c>
      <c r="D1150" s="226" t="str">
        <f>IF(PLANILHA!F1150=0,"",PLANILHA!F1150)</f>
        <v/>
      </c>
      <c r="E1150" s="227" t="str">
        <f>IF(PLANILHA!G1150=0,"",PLANILHA!G1150)</f>
        <v/>
      </c>
      <c r="F1150" s="202"/>
      <c r="G1150" s="174" t="str">
        <f t="shared" si="35"/>
        <v>T</v>
      </c>
    </row>
    <row r="1151" spans="1:7" hidden="1" x14ac:dyDescent="0.2">
      <c r="A1151" s="172" t="str">
        <f t="shared" si="34"/>
        <v/>
      </c>
      <c r="B1151" s="225" t="str">
        <f>IF(PLANILHA!B1151=0,"",PLANILHA!B1151)</f>
        <v/>
      </c>
      <c r="C1151" s="225" t="str">
        <f>IF(PLANILHA!E1151=0,"",PLANILHA!E1151)</f>
        <v/>
      </c>
      <c r="D1151" s="226" t="str">
        <f>IF(PLANILHA!F1151=0,"",PLANILHA!F1151)</f>
        <v/>
      </c>
      <c r="E1151" s="227" t="str">
        <f>IF(PLANILHA!G1151=0,"",PLANILHA!G1151)</f>
        <v/>
      </c>
      <c r="F1151" s="202"/>
      <c r="G1151" s="174" t="str">
        <f t="shared" si="35"/>
        <v>T</v>
      </c>
    </row>
    <row r="1152" spans="1:7" hidden="1" x14ac:dyDescent="0.2">
      <c r="A1152" s="172" t="str">
        <f t="shared" si="34"/>
        <v/>
      </c>
      <c r="B1152" s="225" t="str">
        <f>IF(PLANILHA!B1152=0,"",PLANILHA!B1152)</f>
        <v/>
      </c>
      <c r="C1152" s="225" t="str">
        <f>IF(PLANILHA!E1152=0,"",PLANILHA!E1152)</f>
        <v/>
      </c>
      <c r="D1152" s="226" t="str">
        <f>IF(PLANILHA!F1152=0,"",PLANILHA!F1152)</f>
        <v/>
      </c>
      <c r="E1152" s="227" t="str">
        <f>IF(PLANILHA!G1152=0,"",PLANILHA!G1152)</f>
        <v/>
      </c>
      <c r="F1152" s="202"/>
      <c r="G1152" s="174" t="str">
        <f t="shared" si="35"/>
        <v>T</v>
      </c>
    </row>
    <row r="1153" spans="1:7" hidden="1" x14ac:dyDescent="0.2">
      <c r="A1153" s="172" t="str">
        <f t="shared" si="34"/>
        <v/>
      </c>
      <c r="B1153" s="225" t="str">
        <f>IF(PLANILHA!B1153=0,"",PLANILHA!B1153)</f>
        <v/>
      </c>
      <c r="C1153" s="225" t="str">
        <f>IF(PLANILHA!E1153=0,"",PLANILHA!E1153)</f>
        <v/>
      </c>
      <c r="D1153" s="226" t="str">
        <f>IF(PLANILHA!F1153=0,"",PLANILHA!F1153)</f>
        <v/>
      </c>
      <c r="E1153" s="227" t="str">
        <f>IF(PLANILHA!G1153=0,"",PLANILHA!G1153)</f>
        <v/>
      </c>
      <c r="F1153" s="202"/>
      <c r="G1153" s="174" t="str">
        <f t="shared" si="35"/>
        <v>T</v>
      </c>
    </row>
    <row r="1154" spans="1:7" hidden="1" x14ac:dyDescent="0.2">
      <c r="A1154" s="172" t="str">
        <f t="shared" si="34"/>
        <v/>
      </c>
      <c r="B1154" s="225" t="str">
        <f>IF(PLANILHA!B1154=0,"",PLANILHA!B1154)</f>
        <v/>
      </c>
      <c r="C1154" s="225" t="str">
        <f>IF(PLANILHA!E1154=0,"",PLANILHA!E1154)</f>
        <v/>
      </c>
      <c r="D1154" s="226" t="str">
        <f>IF(PLANILHA!F1154=0,"",PLANILHA!F1154)</f>
        <v/>
      </c>
      <c r="E1154" s="227" t="str">
        <f>IF(PLANILHA!G1154=0,"",PLANILHA!G1154)</f>
        <v/>
      </c>
      <c r="F1154" s="202"/>
      <c r="G1154" s="174" t="str">
        <f t="shared" si="35"/>
        <v>T</v>
      </c>
    </row>
    <row r="1155" spans="1:7" hidden="1" x14ac:dyDescent="0.2">
      <c r="A1155" s="172" t="str">
        <f t="shared" si="34"/>
        <v/>
      </c>
      <c r="B1155" s="225" t="str">
        <f>IF(PLANILHA!B1155=0,"",PLANILHA!B1155)</f>
        <v/>
      </c>
      <c r="C1155" s="225" t="str">
        <f>IF(PLANILHA!E1155=0,"",PLANILHA!E1155)</f>
        <v/>
      </c>
      <c r="D1155" s="226" t="str">
        <f>IF(PLANILHA!F1155=0,"",PLANILHA!F1155)</f>
        <v/>
      </c>
      <c r="E1155" s="227" t="str">
        <f>IF(PLANILHA!G1155=0,"",PLANILHA!G1155)</f>
        <v/>
      </c>
      <c r="F1155" s="202"/>
      <c r="G1155" s="174" t="str">
        <f t="shared" si="35"/>
        <v>T</v>
      </c>
    </row>
    <row r="1156" spans="1:7" hidden="1" x14ac:dyDescent="0.2">
      <c r="A1156" s="172" t="str">
        <f t="shared" si="34"/>
        <v/>
      </c>
      <c r="B1156" s="225" t="str">
        <f>IF(PLANILHA!B1156=0,"",PLANILHA!B1156)</f>
        <v/>
      </c>
      <c r="C1156" s="225" t="str">
        <f>IF(PLANILHA!E1156=0,"",PLANILHA!E1156)</f>
        <v/>
      </c>
      <c r="D1156" s="226" t="str">
        <f>IF(PLANILHA!F1156=0,"",PLANILHA!F1156)</f>
        <v/>
      </c>
      <c r="E1156" s="227" t="str">
        <f>IF(PLANILHA!G1156=0,"",PLANILHA!G1156)</f>
        <v/>
      </c>
      <c r="F1156" s="202"/>
      <c r="G1156" s="174" t="str">
        <f t="shared" si="35"/>
        <v>T</v>
      </c>
    </row>
    <row r="1157" spans="1:7" hidden="1" x14ac:dyDescent="0.2">
      <c r="A1157" s="172" t="str">
        <f t="shared" si="34"/>
        <v/>
      </c>
      <c r="B1157" s="225" t="str">
        <f>IF(PLANILHA!B1157=0,"",PLANILHA!B1157)</f>
        <v/>
      </c>
      <c r="C1157" s="225" t="str">
        <f>IF(PLANILHA!E1157=0,"",PLANILHA!E1157)</f>
        <v/>
      </c>
      <c r="D1157" s="226" t="str">
        <f>IF(PLANILHA!F1157=0,"",PLANILHA!F1157)</f>
        <v/>
      </c>
      <c r="E1157" s="227" t="str">
        <f>IF(PLANILHA!G1157=0,"",PLANILHA!G1157)</f>
        <v/>
      </c>
      <c r="F1157" s="202"/>
      <c r="G1157" s="174" t="str">
        <f t="shared" si="35"/>
        <v>T</v>
      </c>
    </row>
    <row r="1158" spans="1:7" hidden="1" x14ac:dyDescent="0.2">
      <c r="A1158" s="172" t="str">
        <f t="shared" si="34"/>
        <v/>
      </c>
      <c r="B1158" s="225" t="str">
        <f>IF(PLANILHA!B1158=0,"",PLANILHA!B1158)</f>
        <v/>
      </c>
      <c r="C1158" s="225" t="str">
        <f>IF(PLANILHA!E1158=0,"",PLANILHA!E1158)</f>
        <v/>
      </c>
      <c r="D1158" s="226" t="str">
        <f>IF(PLANILHA!F1158=0,"",PLANILHA!F1158)</f>
        <v/>
      </c>
      <c r="E1158" s="227" t="str">
        <f>IF(PLANILHA!G1158=0,"",PLANILHA!G1158)</f>
        <v/>
      </c>
      <c r="F1158" s="202"/>
      <c r="G1158" s="174" t="str">
        <f t="shared" si="35"/>
        <v>T</v>
      </c>
    </row>
    <row r="1159" spans="1:7" hidden="1" x14ac:dyDescent="0.2">
      <c r="A1159" s="172" t="str">
        <f t="shared" si="34"/>
        <v/>
      </c>
      <c r="B1159" s="225" t="str">
        <f>IF(PLANILHA!B1159=0,"",PLANILHA!B1159)</f>
        <v/>
      </c>
      <c r="C1159" s="225" t="str">
        <f>IF(PLANILHA!E1159=0,"",PLANILHA!E1159)</f>
        <v/>
      </c>
      <c r="D1159" s="226" t="str">
        <f>IF(PLANILHA!F1159=0,"",PLANILHA!F1159)</f>
        <v/>
      </c>
      <c r="E1159" s="227" t="str">
        <f>IF(PLANILHA!G1159=0,"",PLANILHA!G1159)</f>
        <v/>
      </c>
      <c r="F1159" s="202"/>
      <c r="G1159" s="174" t="str">
        <f t="shared" si="35"/>
        <v>T</v>
      </c>
    </row>
    <row r="1160" spans="1:7" hidden="1" x14ac:dyDescent="0.2">
      <c r="A1160" s="172" t="str">
        <f t="shared" si="34"/>
        <v/>
      </c>
      <c r="B1160" s="225" t="str">
        <f>IF(PLANILHA!B1160=0,"",PLANILHA!B1160)</f>
        <v/>
      </c>
      <c r="C1160" s="225" t="str">
        <f>IF(PLANILHA!E1160=0,"",PLANILHA!E1160)</f>
        <v/>
      </c>
      <c r="D1160" s="226" t="str">
        <f>IF(PLANILHA!F1160=0,"",PLANILHA!F1160)</f>
        <v/>
      </c>
      <c r="E1160" s="227" t="str">
        <f>IF(PLANILHA!G1160=0,"",PLANILHA!G1160)</f>
        <v/>
      </c>
      <c r="F1160" s="202"/>
      <c r="G1160" s="174" t="str">
        <f t="shared" si="35"/>
        <v>T</v>
      </c>
    </row>
    <row r="1161" spans="1:7" hidden="1" x14ac:dyDescent="0.2">
      <c r="A1161" s="172" t="str">
        <f t="shared" si="34"/>
        <v/>
      </c>
      <c r="B1161" s="225" t="str">
        <f>IF(PLANILHA!B1161=0,"",PLANILHA!B1161)</f>
        <v/>
      </c>
      <c r="C1161" s="225" t="str">
        <f>IF(PLANILHA!E1161=0,"",PLANILHA!E1161)</f>
        <v/>
      </c>
      <c r="D1161" s="226" t="str">
        <f>IF(PLANILHA!F1161=0,"",PLANILHA!F1161)</f>
        <v/>
      </c>
      <c r="E1161" s="227" t="str">
        <f>IF(PLANILHA!G1161=0,"",PLANILHA!G1161)</f>
        <v/>
      </c>
      <c r="F1161" s="202"/>
      <c r="G1161" s="174" t="str">
        <f t="shared" si="35"/>
        <v>T</v>
      </c>
    </row>
    <row r="1162" spans="1:7" hidden="1" x14ac:dyDescent="0.2">
      <c r="A1162" s="172" t="str">
        <f t="shared" si="34"/>
        <v/>
      </c>
      <c r="B1162" s="225" t="str">
        <f>IF(PLANILHA!B1162=0,"",PLANILHA!B1162)</f>
        <v/>
      </c>
      <c r="C1162" s="225" t="str">
        <f>IF(PLANILHA!E1162=0,"",PLANILHA!E1162)</f>
        <v/>
      </c>
      <c r="D1162" s="226" t="str">
        <f>IF(PLANILHA!F1162=0,"",PLANILHA!F1162)</f>
        <v/>
      </c>
      <c r="E1162" s="227" t="str">
        <f>IF(PLANILHA!G1162=0,"",PLANILHA!G1162)</f>
        <v/>
      </c>
      <c r="F1162" s="202"/>
      <c r="G1162" s="174" t="str">
        <f t="shared" si="35"/>
        <v>T</v>
      </c>
    </row>
    <row r="1163" spans="1:7" hidden="1" x14ac:dyDescent="0.2">
      <c r="A1163" s="172" t="str">
        <f t="shared" si="34"/>
        <v/>
      </c>
      <c r="B1163" s="225" t="str">
        <f>IF(PLANILHA!B1163=0,"",PLANILHA!B1163)</f>
        <v/>
      </c>
      <c r="C1163" s="225" t="str">
        <f>IF(PLANILHA!E1163=0,"",PLANILHA!E1163)</f>
        <v/>
      </c>
      <c r="D1163" s="226" t="str">
        <f>IF(PLANILHA!F1163=0,"",PLANILHA!F1163)</f>
        <v/>
      </c>
      <c r="E1163" s="227" t="str">
        <f>IF(PLANILHA!G1163=0,"",PLANILHA!G1163)</f>
        <v/>
      </c>
      <c r="F1163" s="202"/>
      <c r="G1163" s="174" t="str">
        <f t="shared" si="35"/>
        <v>T</v>
      </c>
    </row>
    <row r="1164" spans="1:7" hidden="1" x14ac:dyDescent="0.2">
      <c r="A1164" s="172" t="str">
        <f t="shared" si="34"/>
        <v/>
      </c>
      <c r="B1164" s="225" t="str">
        <f>IF(PLANILHA!B1164=0,"",PLANILHA!B1164)</f>
        <v/>
      </c>
      <c r="C1164" s="225" t="str">
        <f>IF(PLANILHA!E1164=0,"",PLANILHA!E1164)</f>
        <v/>
      </c>
      <c r="D1164" s="226" t="str">
        <f>IF(PLANILHA!F1164=0,"",PLANILHA!F1164)</f>
        <v/>
      </c>
      <c r="E1164" s="227" t="str">
        <f>IF(PLANILHA!G1164=0,"",PLANILHA!G1164)</f>
        <v/>
      </c>
      <c r="F1164" s="202"/>
      <c r="G1164" s="174" t="str">
        <f t="shared" si="35"/>
        <v>T</v>
      </c>
    </row>
    <row r="1165" spans="1:7" hidden="1" x14ac:dyDescent="0.2">
      <c r="A1165" s="172" t="str">
        <f t="shared" si="34"/>
        <v/>
      </c>
      <c r="B1165" s="225" t="str">
        <f>IF(PLANILHA!B1165=0,"",PLANILHA!B1165)</f>
        <v/>
      </c>
      <c r="C1165" s="225" t="str">
        <f>IF(PLANILHA!E1165=0,"",PLANILHA!E1165)</f>
        <v/>
      </c>
      <c r="D1165" s="226" t="str">
        <f>IF(PLANILHA!F1165=0,"",PLANILHA!F1165)</f>
        <v/>
      </c>
      <c r="E1165" s="227" t="str">
        <f>IF(PLANILHA!G1165=0,"",PLANILHA!G1165)</f>
        <v/>
      </c>
      <c r="F1165" s="202"/>
      <c r="G1165" s="174" t="str">
        <f t="shared" si="35"/>
        <v>T</v>
      </c>
    </row>
    <row r="1166" spans="1:7" hidden="1" x14ac:dyDescent="0.2">
      <c r="A1166" s="172" t="str">
        <f t="shared" ref="A1166:A1229" si="36">IF(B1166&lt;&gt;"","F","")</f>
        <v/>
      </c>
      <c r="B1166" s="225" t="str">
        <f>IF(PLANILHA!B1166=0,"",PLANILHA!B1166)</f>
        <v/>
      </c>
      <c r="C1166" s="225" t="str">
        <f>IF(PLANILHA!E1166=0,"",PLANILHA!E1166)</f>
        <v/>
      </c>
      <c r="D1166" s="226" t="str">
        <f>IF(PLANILHA!F1166=0,"",PLANILHA!F1166)</f>
        <v/>
      </c>
      <c r="E1166" s="227" t="str">
        <f>IF(PLANILHA!G1166=0,"",PLANILHA!G1166)</f>
        <v/>
      </c>
      <c r="F1166" s="202"/>
      <c r="G1166" s="174" t="str">
        <f t="shared" ref="G1166:G1229" si="37">IF(E1166="","T","I")</f>
        <v>T</v>
      </c>
    </row>
    <row r="1167" spans="1:7" hidden="1" x14ac:dyDescent="0.2">
      <c r="A1167" s="172" t="str">
        <f t="shared" si="36"/>
        <v/>
      </c>
      <c r="B1167" s="225" t="str">
        <f>IF(PLANILHA!B1167=0,"",PLANILHA!B1167)</f>
        <v/>
      </c>
      <c r="C1167" s="225" t="str">
        <f>IF(PLANILHA!E1167=0,"",PLANILHA!E1167)</f>
        <v/>
      </c>
      <c r="D1167" s="226" t="str">
        <f>IF(PLANILHA!F1167=0,"",PLANILHA!F1167)</f>
        <v/>
      </c>
      <c r="E1167" s="227" t="str">
        <f>IF(PLANILHA!G1167=0,"",PLANILHA!G1167)</f>
        <v/>
      </c>
      <c r="F1167" s="202"/>
      <c r="G1167" s="174" t="str">
        <f t="shared" si="37"/>
        <v>T</v>
      </c>
    </row>
    <row r="1168" spans="1:7" hidden="1" x14ac:dyDescent="0.2">
      <c r="A1168" s="172" t="str">
        <f t="shared" si="36"/>
        <v/>
      </c>
      <c r="B1168" s="225" t="str">
        <f>IF(PLANILHA!B1168=0,"",PLANILHA!B1168)</f>
        <v/>
      </c>
      <c r="C1168" s="225" t="str">
        <f>IF(PLANILHA!E1168=0,"",PLANILHA!E1168)</f>
        <v/>
      </c>
      <c r="D1168" s="226" t="str">
        <f>IF(PLANILHA!F1168=0,"",PLANILHA!F1168)</f>
        <v/>
      </c>
      <c r="E1168" s="227" t="str">
        <f>IF(PLANILHA!G1168=0,"",PLANILHA!G1168)</f>
        <v/>
      </c>
      <c r="F1168" s="202"/>
      <c r="G1168" s="174" t="str">
        <f t="shared" si="37"/>
        <v>T</v>
      </c>
    </row>
    <row r="1169" spans="1:7" hidden="1" x14ac:dyDescent="0.2">
      <c r="A1169" s="172" t="str">
        <f t="shared" si="36"/>
        <v/>
      </c>
      <c r="B1169" s="225" t="str">
        <f>IF(PLANILHA!B1169=0,"",PLANILHA!B1169)</f>
        <v/>
      </c>
      <c r="C1169" s="225" t="str">
        <f>IF(PLANILHA!E1169=0,"",PLANILHA!E1169)</f>
        <v/>
      </c>
      <c r="D1169" s="226" t="str">
        <f>IF(PLANILHA!F1169=0,"",PLANILHA!F1169)</f>
        <v/>
      </c>
      <c r="E1169" s="227" t="str">
        <f>IF(PLANILHA!G1169=0,"",PLANILHA!G1169)</f>
        <v/>
      </c>
      <c r="F1169" s="202"/>
      <c r="G1169" s="174" t="str">
        <f t="shared" si="37"/>
        <v>T</v>
      </c>
    </row>
    <row r="1170" spans="1:7" hidden="1" x14ac:dyDescent="0.2">
      <c r="A1170" s="172" t="str">
        <f t="shared" si="36"/>
        <v/>
      </c>
      <c r="B1170" s="225" t="str">
        <f>IF(PLANILHA!B1170=0,"",PLANILHA!B1170)</f>
        <v/>
      </c>
      <c r="C1170" s="225" t="str">
        <f>IF(PLANILHA!E1170=0,"",PLANILHA!E1170)</f>
        <v/>
      </c>
      <c r="D1170" s="226" t="str">
        <f>IF(PLANILHA!F1170=0,"",PLANILHA!F1170)</f>
        <v/>
      </c>
      <c r="E1170" s="227" t="str">
        <f>IF(PLANILHA!G1170=0,"",PLANILHA!G1170)</f>
        <v/>
      </c>
      <c r="F1170" s="202"/>
      <c r="G1170" s="174" t="str">
        <f t="shared" si="37"/>
        <v>T</v>
      </c>
    </row>
    <row r="1171" spans="1:7" hidden="1" x14ac:dyDescent="0.2">
      <c r="A1171" s="172" t="str">
        <f t="shared" si="36"/>
        <v/>
      </c>
      <c r="B1171" s="225" t="str">
        <f>IF(PLANILHA!B1171=0,"",PLANILHA!B1171)</f>
        <v/>
      </c>
      <c r="C1171" s="225" t="str">
        <f>IF(PLANILHA!E1171=0,"",PLANILHA!E1171)</f>
        <v/>
      </c>
      <c r="D1171" s="226" t="str">
        <f>IF(PLANILHA!F1171=0,"",PLANILHA!F1171)</f>
        <v/>
      </c>
      <c r="E1171" s="227" t="str">
        <f>IF(PLANILHA!G1171=0,"",PLANILHA!G1171)</f>
        <v/>
      </c>
      <c r="F1171" s="202"/>
      <c r="G1171" s="174" t="str">
        <f t="shared" si="37"/>
        <v>T</v>
      </c>
    </row>
    <row r="1172" spans="1:7" hidden="1" x14ac:dyDescent="0.2">
      <c r="A1172" s="172" t="str">
        <f t="shared" si="36"/>
        <v/>
      </c>
      <c r="B1172" s="225" t="str">
        <f>IF(PLANILHA!B1172=0,"",PLANILHA!B1172)</f>
        <v/>
      </c>
      <c r="C1172" s="225" t="str">
        <f>IF(PLANILHA!E1172=0,"",PLANILHA!E1172)</f>
        <v/>
      </c>
      <c r="D1172" s="226" t="str">
        <f>IF(PLANILHA!F1172=0,"",PLANILHA!F1172)</f>
        <v/>
      </c>
      <c r="E1172" s="227" t="str">
        <f>IF(PLANILHA!G1172=0,"",PLANILHA!G1172)</f>
        <v/>
      </c>
      <c r="F1172" s="202"/>
      <c r="G1172" s="174" t="str">
        <f t="shared" si="37"/>
        <v>T</v>
      </c>
    </row>
    <row r="1173" spans="1:7" hidden="1" x14ac:dyDescent="0.2">
      <c r="A1173" s="172" t="str">
        <f t="shared" si="36"/>
        <v/>
      </c>
      <c r="B1173" s="225" t="str">
        <f>IF(PLANILHA!B1173=0,"",PLANILHA!B1173)</f>
        <v/>
      </c>
      <c r="C1173" s="225" t="str">
        <f>IF(PLANILHA!E1173=0,"",PLANILHA!E1173)</f>
        <v/>
      </c>
      <c r="D1173" s="226" t="str">
        <f>IF(PLANILHA!F1173=0,"",PLANILHA!F1173)</f>
        <v/>
      </c>
      <c r="E1173" s="227" t="str">
        <f>IF(PLANILHA!G1173=0,"",PLANILHA!G1173)</f>
        <v/>
      </c>
      <c r="F1173" s="202"/>
      <c r="G1173" s="174" t="str">
        <f t="shared" si="37"/>
        <v>T</v>
      </c>
    </row>
    <row r="1174" spans="1:7" hidden="1" x14ac:dyDescent="0.2">
      <c r="A1174" s="172" t="str">
        <f t="shared" si="36"/>
        <v/>
      </c>
      <c r="B1174" s="225" t="str">
        <f>IF(PLANILHA!B1174=0,"",PLANILHA!B1174)</f>
        <v/>
      </c>
      <c r="C1174" s="225" t="str">
        <f>IF(PLANILHA!E1174=0,"",PLANILHA!E1174)</f>
        <v/>
      </c>
      <c r="D1174" s="226" t="str">
        <f>IF(PLANILHA!F1174=0,"",PLANILHA!F1174)</f>
        <v/>
      </c>
      <c r="E1174" s="227" t="str">
        <f>IF(PLANILHA!G1174=0,"",PLANILHA!G1174)</f>
        <v/>
      </c>
      <c r="F1174" s="202"/>
      <c r="G1174" s="174" t="str">
        <f t="shared" si="37"/>
        <v>T</v>
      </c>
    </row>
    <row r="1175" spans="1:7" hidden="1" x14ac:dyDescent="0.2">
      <c r="A1175" s="172" t="str">
        <f t="shared" si="36"/>
        <v/>
      </c>
      <c r="B1175" s="225" t="str">
        <f>IF(PLANILHA!B1175=0,"",PLANILHA!B1175)</f>
        <v/>
      </c>
      <c r="C1175" s="225" t="str">
        <f>IF(PLANILHA!E1175=0,"",PLANILHA!E1175)</f>
        <v/>
      </c>
      <c r="D1175" s="226" t="str">
        <f>IF(PLANILHA!F1175=0,"",PLANILHA!F1175)</f>
        <v/>
      </c>
      <c r="E1175" s="227" t="str">
        <f>IF(PLANILHA!G1175=0,"",PLANILHA!G1175)</f>
        <v/>
      </c>
      <c r="F1175" s="202"/>
      <c r="G1175" s="174" t="str">
        <f t="shared" si="37"/>
        <v>T</v>
      </c>
    </row>
    <row r="1176" spans="1:7" hidden="1" x14ac:dyDescent="0.2">
      <c r="A1176" s="172" t="str">
        <f t="shared" si="36"/>
        <v/>
      </c>
      <c r="B1176" s="225" t="str">
        <f>IF(PLANILHA!B1176=0,"",PLANILHA!B1176)</f>
        <v/>
      </c>
      <c r="C1176" s="225" t="str">
        <f>IF(PLANILHA!E1176=0,"",PLANILHA!E1176)</f>
        <v/>
      </c>
      <c r="D1176" s="226" t="str">
        <f>IF(PLANILHA!F1176=0,"",PLANILHA!F1176)</f>
        <v/>
      </c>
      <c r="E1176" s="227" t="str">
        <f>IF(PLANILHA!G1176=0,"",PLANILHA!G1176)</f>
        <v/>
      </c>
      <c r="F1176" s="202"/>
      <c r="G1176" s="174" t="str">
        <f t="shared" si="37"/>
        <v>T</v>
      </c>
    </row>
    <row r="1177" spans="1:7" hidden="1" x14ac:dyDescent="0.2">
      <c r="A1177" s="172" t="str">
        <f t="shared" si="36"/>
        <v/>
      </c>
      <c r="B1177" s="225" t="str">
        <f>IF(PLANILHA!B1177=0,"",PLANILHA!B1177)</f>
        <v/>
      </c>
      <c r="C1177" s="225" t="str">
        <f>IF(PLANILHA!E1177=0,"",PLANILHA!E1177)</f>
        <v/>
      </c>
      <c r="D1177" s="226" t="str">
        <f>IF(PLANILHA!F1177=0,"",PLANILHA!F1177)</f>
        <v/>
      </c>
      <c r="E1177" s="227" t="str">
        <f>IF(PLANILHA!G1177=0,"",PLANILHA!G1177)</f>
        <v/>
      </c>
      <c r="F1177" s="202"/>
      <c r="G1177" s="174" t="str">
        <f t="shared" si="37"/>
        <v>T</v>
      </c>
    </row>
    <row r="1178" spans="1:7" hidden="1" x14ac:dyDescent="0.2">
      <c r="A1178" s="172" t="str">
        <f t="shared" si="36"/>
        <v/>
      </c>
      <c r="B1178" s="225" t="str">
        <f>IF(PLANILHA!B1178=0,"",PLANILHA!B1178)</f>
        <v/>
      </c>
      <c r="C1178" s="225" t="str">
        <f>IF(PLANILHA!E1178=0,"",PLANILHA!E1178)</f>
        <v/>
      </c>
      <c r="D1178" s="226" t="str">
        <f>IF(PLANILHA!F1178=0,"",PLANILHA!F1178)</f>
        <v/>
      </c>
      <c r="E1178" s="227" t="str">
        <f>IF(PLANILHA!G1178=0,"",PLANILHA!G1178)</f>
        <v/>
      </c>
      <c r="F1178" s="202"/>
      <c r="G1178" s="174" t="str">
        <f t="shared" si="37"/>
        <v>T</v>
      </c>
    </row>
    <row r="1179" spans="1:7" hidden="1" x14ac:dyDescent="0.2">
      <c r="A1179" s="172" t="str">
        <f t="shared" si="36"/>
        <v/>
      </c>
      <c r="B1179" s="225" t="str">
        <f>IF(PLANILHA!B1179=0,"",PLANILHA!B1179)</f>
        <v/>
      </c>
      <c r="C1179" s="225" t="str">
        <f>IF(PLANILHA!E1179=0,"",PLANILHA!E1179)</f>
        <v/>
      </c>
      <c r="D1179" s="226" t="str">
        <f>IF(PLANILHA!F1179=0,"",PLANILHA!F1179)</f>
        <v/>
      </c>
      <c r="E1179" s="227" t="str">
        <f>IF(PLANILHA!G1179=0,"",PLANILHA!G1179)</f>
        <v/>
      </c>
      <c r="F1179" s="202"/>
      <c r="G1179" s="174" t="str">
        <f t="shared" si="37"/>
        <v>T</v>
      </c>
    </row>
    <row r="1180" spans="1:7" hidden="1" x14ac:dyDescent="0.2">
      <c r="A1180" s="172" t="str">
        <f t="shared" si="36"/>
        <v/>
      </c>
      <c r="B1180" s="225" t="str">
        <f>IF(PLANILHA!B1180=0,"",PLANILHA!B1180)</f>
        <v/>
      </c>
      <c r="C1180" s="225" t="str">
        <f>IF(PLANILHA!E1180=0,"",PLANILHA!E1180)</f>
        <v/>
      </c>
      <c r="D1180" s="226" t="str">
        <f>IF(PLANILHA!F1180=0,"",PLANILHA!F1180)</f>
        <v/>
      </c>
      <c r="E1180" s="227" t="str">
        <f>IF(PLANILHA!G1180=0,"",PLANILHA!G1180)</f>
        <v/>
      </c>
      <c r="F1180" s="202"/>
      <c r="G1180" s="174" t="str">
        <f t="shared" si="37"/>
        <v>T</v>
      </c>
    </row>
    <row r="1181" spans="1:7" hidden="1" x14ac:dyDescent="0.2">
      <c r="A1181" s="172" t="str">
        <f t="shared" si="36"/>
        <v/>
      </c>
      <c r="B1181" s="225" t="str">
        <f>IF(PLANILHA!B1181=0,"",PLANILHA!B1181)</f>
        <v/>
      </c>
      <c r="C1181" s="225" t="str">
        <f>IF(PLANILHA!E1181=0,"",PLANILHA!E1181)</f>
        <v/>
      </c>
      <c r="D1181" s="226" t="str">
        <f>IF(PLANILHA!F1181=0,"",PLANILHA!F1181)</f>
        <v/>
      </c>
      <c r="E1181" s="227" t="str">
        <f>IF(PLANILHA!G1181=0,"",PLANILHA!G1181)</f>
        <v/>
      </c>
      <c r="F1181" s="202"/>
      <c r="G1181" s="174" t="str">
        <f t="shared" si="37"/>
        <v>T</v>
      </c>
    </row>
    <row r="1182" spans="1:7" hidden="1" x14ac:dyDescent="0.2">
      <c r="A1182" s="172" t="str">
        <f t="shared" si="36"/>
        <v/>
      </c>
      <c r="B1182" s="225" t="str">
        <f>IF(PLANILHA!B1182=0,"",PLANILHA!B1182)</f>
        <v/>
      </c>
      <c r="C1182" s="225" t="str">
        <f>IF(PLANILHA!E1182=0,"",PLANILHA!E1182)</f>
        <v/>
      </c>
      <c r="D1182" s="226" t="str">
        <f>IF(PLANILHA!F1182=0,"",PLANILHA!F1182)</f>
        <v/>
      </c>
      <c r="E1182" s="227" t="str">
        <f>IF(PLANILHA!G1182=0,"",PLANILHA!G1182)</f>
        <v/>
      </c>
      <c r="F1182" s="202"/>
      <c r="G1182" s="174" t="str">
        <f t="shared" si="37"/>
        <v>T</v>
      </c>
    </row>
    <row r="1183" spans="1:7" hidden="1" x14ac:dyDescent="0.2">
      <c r="A1183" s="172" t="str">
        <f t="shared" si="36"/>
        <v/>
      </c>
      <c r="B1183" s="225" t="str">
        <f>IF(PLANILHA!B1183=0,"",PLANILHA!B1183)</f>
        <v/>
      </c>
      <c r="C1183" s="225" t="str">
        <f>IF(PLANILHA!E1183=0,"",PLANILHA!E1183)</f>
        <v/>
      </c>
      <c r="D1183" s="226" t="str">
        <f>IF(PLANILHA!F1183=0,"",PLANILHA!F1183)</f>
        <v/>
      </c>
      <c r="E1183" s="227" t="str">
        <f>IF(PLANILHA!G1183=0,"",PLANILHA!G1183)</f>
        <v/>
      </c>
      <c r="F1183" s="202"/>
      <c r="G1183" s="174" t="str">
        <f t="shared" si="37"/>
        <v>T</v>
      </c>
    </row>
    <row r="1184" spans="1:7" hidden="1" x14ac:dyDescent="0.2">
      <c r="A1184" s="172" t="str">
        <f t="shared" si="36"/>
        <v/>
      </c>
      <c r="B1184" s="225" t="str">
        <f>IF(PLANILHA!B1184=0,"",PLANILHA!B1184)</f>
        <v/>
      </c>
      <c r="C1184" s="225" t="str">
        <f>IF(PLANILHA!E1184=0,"",PLANILHA!E1184)</f>
        <v/>
      </c>
      <c r="D1184" s="226" t="str">
        <f>IF(PLANILHA!F1184=0,"",PLANILHA!F1184)</f>
        <v/>
      </c>
      <c r="E1184" s="227" t="str">
        <f>IF(PLANILHA!G1184=0,"",PLANILHA!G1184)</f>
        <v/>
      </c>
      <c r="F1184" s="202"/>
      <c r="G1184" s="174" t="str">
        <f t="shared" si="37"/>
        <v>T</v>
      </c>
    </row>
    <row r="1185" spans="1:7" hidden="1" x14ac:dyDescent="0.2">
      <c r="A1185" s="172" t="str">
        <f t="shared" si="36"/>
        <v/>
      </c>
      <c r="B1185" s="225" t="str">
        <f>IF(PLANILHA!B1185=0,"",PLANILHA!B1185)</f>
        <v/>
      </c>
      <c r="C1185" s="225" t="str">
        <f>IF(PLANILHA!E1185=0,"",PLANILHA!E1185)</f>
        <v/>
      </c>
      <c r="D1185" s="226" t="str">
        <f>IF(PLANILHA!F1185=0,"",PLANILHA!F1185)</f>
        <v/>
      </c>
      <c r="E1185" s="227" t="str">
        <f>IF(PLANILHA!G1185=0,"",PLANILHA!G1185)</f>
        <v/>
      </c>
      <c r="F1185" s="202"/>
      <c r="G1185" s="174" t="str">
        <f t="shared" si="37"/>
        <v>T</v>
      </c>
    </row>
    <row r="1186" spans="1:7" hidden="1" x14ac:dyDescent="0.2">
      <c r="A1186" s="172" t="str">
        <f t="shared" si="36"/>
        <v/>
      </c>
      <c r="B1186" s="225" t="str">
        <f>IF(PLANILHA!B1186=0,"",PLANILHA!B1186)</f>
        <v/>
      </c>
      <c r="C1186" s="225" t="str">
        <f>IF(PLANILHA!E1186=0,"",PLANILHA!E1186)</f>
        <v/>
      </c>
      <c r="D1186" s="226" t="str">
        <f>IF(PLANILHA!F1186=0,"",PLANILHA!F1186)</f>
        <v/>
      </c>
      <c r="E1186" s="227" t="str">
        <f>IF(PLANILHA!G1186=0,"",PLANILHA!G1186)</f>
        <v/>
      </c>
      <c r="F1186" s="202"/>
      <c r="G1186" s="174" t="str">
        <f t="shared" si="37"/>
        <v>T</v>
      </c>
    </row>
    <row r="1187" spans="1:7" hidden="1" x14ac:dyDescent="0.2">
      <c r="A1187" s="172" t="str">
        <f t="shared" si="36"/>
        <v/>
      </c>
      <c r="B1187" s="225" t="str">
        <f>IF(PLANILHA!B1187=0,"",PLANILHA!B1187)</f>
        <v/>
      </c>
      <c r="C1187" s="225" t="str">
        <f>IF(PLANILHA!E1187=0,"",PLANILHA!E1187)</f>
        <v/>
      </c>
      <c r="D1187" s="226" t="str">
        <f>IF(PLANILHA!F1187=0,"",PLANILHA!F1187)</f>
        <v/>
      </c>
      <c r="E1187" s="227" t="str">
        <f>IF(PLANILHA!G1187=0,"",PLANILHA!G1187)</f>
        <v/>
      </c>
      <c r="F1187" s="202"/>
      <c r="G1187" s="174" t="str">
        <f t="shared" si="37"/>
        <v>T</v>
      </c>
    </row>
    <row r="1188" spans="1:7" hidden="1" x14ac:dyDescent="0.2">
      <c r="A1188" s="172" t="str">
        <f t="shared" si="36"/>
        <v/>
      </c>
      <c r="B1188" s="225" t="str">
        <f>IF(PLANILHA!B1188=0,"",PLANILHA!B1188)</f>
        <v/>
      </c>
      <c r="C1188" s="225" t="str">
        <f>IF(PLANILHA!E1188=0,"",PLANILHA!E1188)</f>
        <v/>
      </c>
      <c r="D1188" s="226" t="str">
        <f>IF(PLANILHA!F1188=0,"",PLANILHA!F1188)</f>
        <v/>
      </c>
      <c r="E1188" s="227" t="str">
        <f>IF(PLANILHA!G1188=0,"",PLANILHA!G1188)</f>
        <v/>
      </c>
      <c r="F1188" s="202"/>
      <c r="G1188" s="174" t="str">
        <f t="shared" si="37"/>
        <v>T</v>
      </c>
    </row>
    <row r="1189" spans="1:7" hidden="1" x14ac:dyDescent="0.2">
      <c r="A1189" s="172" t="str">
        <f t="shared" si="36"/>
        <v/>
      </c>
      <c r="B1189" s="225" t="str">
        <f>IF(PLANILHA!B1189=0,"",PLANILHA!B1189)</f>
        <v/>
      </c>
      <c r="C1189" s="225" t="str">
        <f>IF(PLANILHA!E1189=0,"",PLANILHA!E1189)</f>
        <v/>
      </c>
      <c r="D1189" s="226" t="str">
        <f>IF(PLANILHA!F1189=0,"",PLANILHA!F1189)</f>
        <v/>
      </c>
      <c r="E1189" s="227" t="str">
        <f>IF(PLANILHA!G1189=0,"",PLANILHA!G1189)</f>
        <v/>
      </c>
      <c r="F1189" s="202"/>
      <c r="G1189" s="174" t="str">
        <f t="shared" si="37"/>
        <v>T</v>
      </c>
    </row>
    <row r="1190" spans="1:7" hidden="1" x14ac:dyDescent="0.2">
      <c r="A1190" s="172" t="str">
        <f t="shared" si="36"/>
        <v/>
      </c>
      <c r="B1190" s="225" t="str">
        <f>IF(PLANILHA!B1190=0,"",PLANILHA!B1190)</f>
        <v/>
      </c>
      <c r="C1190" s="225" t="str">
        <f>IF(PLANILHA!E1190=0,"",PLANILHA!E1190)</f>
        <v/>
      </c>
      <c r="D1190" s="226" t="str">
        <f>IF(PLANILHA!F1190=0,"",PLANILHA!F1190)</f>
        <v/>
      </c>
      <c r="E1190" s="227" t="str">
        <f>IF(PLANILHA!G1190=0,"",PLANILHA!G1190)</f>
        <v/>
      </c>
      <c r="F1190" s="202"/>
      <c r="G1190" s="174" t="str">
        <f t="shared" si="37"/>
        <v>T</v>
      </c>
    </row>
    <row r="1191" spans="1:7" hidden="1" x14ac:dyDescent="0.2">
      <c r="A1191" s="172" t="str">
        <f t="shared" si="36"/>
        <v/>
      </c>
      <c r="B1191" s="225" t="str">
        <f>IF(PLANILHA!B1191=0,"",PLANILHA!B1191)</f>
        <v/>
      </c>
      <c r="C1191" s="225" t="str">
        <f>IF(PLANILHA!E1191=0,"",PLANILHA!E1191)</f>
        <v/>
      </c>
      <c r="D1191" s="226" t="str">
        <f>IF(PLANILHA!F1191=0,"",PLANILHA!F1191)</f>
        <v/>
      </c>
      <c r="E1191" s="227" t="str">
        <f>IF(PLANILHA!G1191=0,"",PLANILHA!G1191)</f>
        <v/>
      </c>
      <c r="F1191" s="202"/>
      <c r="G1191" s="174" t="str">
        <f t="shared" si="37"/>
        <v>T</v>
      </c>
    </row>
    <row r="1192" spans="1:7" hidden="1" x14ac:dyDescent="0.2">
      <c r="A1192" s="172" t="str">
        <f t="shared" si="36"/>
        <v/>
      </c>
      <c r="B1192" s="225" t="str">
        <f>IF(PLANILHA!B1192=0,"",PLANILHA!B1192)</f>
        <v/>
      </c>
      <c r="C1192" s="225" t="str">
        <f>IF(PLANILHA!E1192=0,"",PLANILHA!E1192)</f>
        <v/>
      </c>
      <c r="D1192" s="226" t="str">
        <f>IF(PLANILHA!F1192=0,"",PLANILHA!F1192)</f>
        <v/>
      </c>
      <c r="E1192" s="227" t="str">
        <f>IF(PLANILHA!G1192=0,"",PLANILHA!G1192)</f>
        <v/>
      </c>
      <c r="F1192" s="202"/>
      <c r="G1192" s="174" t="str">
        <f t="shared" si="37"/>
        <v>T</v>
      </c>
    </row>
    <row r="1193" spans="1:7" hidden="1" x14ac:dyDescent="0.2">
      <c r="A1193" s="172" t="str">
        <f t="shared" si="36"/>
        <v/>
      </c>
      <c r="B1193" s="225" t="str">
        <f>IF(PLANILHA!B1193=0,"",PLANILHA!B1193)</f>
        <v/>
      </c>
      <c r="C1193" s="225" t="str">
        <f>IF(PLANILHA!E1193=0,"",PLANILHA!E1193)</f>
        <v/>
      </c>
      <c r="D1193" s="226" t="str">
        <f>IF(PLANILHA!F1193=0,"",PLANILHA!F1193)</f>
        <v/>
      </c>
      <c r="E1193" s="227" t="str">
        <f>IF(PLANILHA!G1193=0,"",PLANILHA!G1193)</f>
        <v/>
      </c>
      <c r="F1193" s="202"/>
      <c r="G1193" s="174" t="str">
        <f t="shared" si="37"/>
        <v>T</v>
      </c>
    </row>
    <row r="1194" spans="1:7" hidden="1" x14ac:dyDescent="0.2">
      <c r="A1194" s="172" t="str">
        <f t="shared" si="36"/>
        <v/>
      </c>
      <c r="B1194" s="225" t="str">
        <f>IF(PLANILHA!B1194=0,"",PLANILHA!B1194)</f>
        <v/>
      </c>
      <c r="C1194" s="225" t="str">
        <f>IF(PLANILHA!E1194=0,"",PLANILHA!E1194)</f>
        <v/>
      </c>
      <c r="D1194" s="226" t="str">
        <f>IF(PLANILHA!F1194=0,"",PLANILHA!F1194)</f>
        <v/>
      </c>
      <c r="E1194" s="227" t="str">
        <f>IF(PLANILHA!G1194=0,"",PLANILHA!G1194)</f>
        <v/>
      </c>
      <c r="F1194" s="202"/>
      <c r="G1194" s="174" t="str">
        <f t="shared" si="37"/>
        <v>T</v>
      </c>
    </row>
    <row r="1195" spans="1:7" hidden="1" x14ac:dyDescent="0.2">
      <c r="A1195" s="172" t="str">
        <f t="shared" si="36"/>
        <v/>
      </c>
      <c r="B1195" s="225" t="str">
        <f>IF(PLANILHA!B1195=0,"",PLANILHA!B1195)</f>
        <v/>
      </c>
      <c r="C1195" s="225" t="str">
        <f>IF(PLANILHA!E1195=0,"",PLANILHA!E1195)</f>
        <v/>
      </c>
      <c r="D1195" s="226" t="str">
        <f>IF(PLANILHA!F1195=0,"",PLANILHA!F1195)</f>
        <v/>
      </c>
      <c r="E1195" s="227" t="str">
        <f>IF(PLANILHA!G1195=0,"",PLANILHA!G1195)</f>
        <v/>
      </c>
      <c r="F1195" s="202"/>
      <c r="G1195" s="174" t="str">
        <f t="shared" si="37"/>
        <v>T</v>
      </c>
    </row>
    <row r="1196" spans="1:7" hidden="1" x14ac:dyDescent="0.2">
      <c r="A1196" s="172" t="str">
        <f t="shared" si="36"/>
        <v/>
      </c>
      <c r="B1196" s="225" t="str">
        <f>IF(PLANILHA!B1196=0,"",PLANILHA!B1196)</f>
        <v/>
      </c>
      <c r="C1196" s="225" t="str">
        <f>IF(PLANILHA!E1196=0,"",PLANILHA!E1196)</f>
        <v/>
      </c>
      <c r="D1196" s="226" t="str">
        <f>IF(PLANILHA!F1196=0,"",PLANILHA!F1196)</f>
        <v/>
      </c>
      <c r="E1196" s="227" t="str">
        <f>IF(PLANILHA!G1196=0,"",PLANILHA!G1196)</f>
        <v/>
      </c>
      <c r="F1196" s="202"/>
      <c r="G1196" s="174" t="str">
        <f t="shared" si="37"/>
        <v>T</v>
      </c>
    </row>
    <row r="1197" spans="1:7" hidden="1" x14ac:dyDescent="0.2">
      <c r="A1197" s="172" t="str">
        <f t="shared" si="36"/>
        <v/>
      </c>
      <c r="B1197" s="225" t="str">
        <f>IF(PLANILHA!B1197=0,"",PLANILHA!B1197)</f>
        <v/>
      </c>
      <c r="C1197" s="225" t="str">
        <f>IF(PLANILHA!E1197=0,"",PLANILHA!E1197)</f>
        <v/>
      </c>
      <c r="D1197" s="226" t="str">
        <f>IF(PLANILHA!F1197=0,"",PLANILHA!F1197)</f>
        <v/>
      </c>
      <c r="E1197" s="227" t="str">
        <f>IF(PLANILHA!G1197=0,"",PLANILHA!G1197)</f>
        <v/>
      </c>
      <c r="F1197" s="202"/>
      <c r="G1197" s="174" t="str">
        <f t="shared" si="37"/>
        <v>T</v>
      </c>
    </row>
    <row r="1198" spans="1:7" hidden="1" x14ac:dyDescent="0.2">
      <c r="A1198" s="172" t="str">
        <f t="shared" si="36"/>
        <v/>
      </c>
      <c r="B1198" s="225" t="str">
        <f>IF(PLANILHA!B1198=0,"",PLANILHA!B1198)</f>
        <v/>
      </c>
      <c r="C1198" s="225" t="str">
        <f>IF(PLANILHA!E1198=0,"",PLANILHA!E1198)</f>
        <v/>
      </c>
      <c r="D1198" s="226" t="str">
        <f>IF(PLANILHA!F1198=0,"",PLANILHA!F1198)</f>
        <v/>
      </c>
      <c r="E1198" s="227" t="str">
        <f>IF(PLANILHA!G1198=0,"",PLANILHA!G1198)</f>
        <v/>
      </c>
      <c r="F1198" s="202"/>
      <c r="G1198" s="174" t="str">
        <f t="shared" si="37"/>
        <v>T</v>
      </c>
    </row>
    <row r="1199" spans="1:7" hidden="1" x14ac:dyDescent="0.2">
      <c r="A1199" s="172" t="str">
        <f t="shared" si="36"/>
        <v/>
      </c>
      <c r="B1199" s="225" t="str">
        <f>IF(PLANILHA!B1199=0,"",PLANILHA!B1199)</f>
        <v/>
      </c>
      <c r="C1199" s="225" t="str">
        <f>IF(PLANILHA!E1199=0,"",PLANILHA!E1199)</f>
        <v/>
      </c>
      <c r="D1199" s="226" t="str">
        <f>IF(PLANILHA!F1199=0,"",PLANILHA!F1199)</f>
        <v/>
      </c>
      <c r="E1199" s="227" t="str">
        <f>IF(PLANILHA!G1199=0,"",PLANILHA!G1199)</f>
        <v/>
      </c>
      <c r="F1199" s="202"/>
      <c r="G1199" s="174" t="str">
        <f t="shared" si="37"/>
        <v>T</v>
      </c>
    </row>
    <row r="1200" spans="1:7" hidden="1" x14ac:dyDescent="0.2">
      <c r="A1200" s="172" t="str">
        <f t="shared" si="36"/>
        <v/>
      </c>
      <c r="B1200" s="225" t="str">
        <f>IF(PLANILHA!B1200=0,"",PLANILHA!B1200)</f>
        <v/>
      </c>
      <c r="C1200" s="225" t="str">
        <f>IF(PLANILHA!E1200=0,"",PLANILHA!E1200)</f>
        <v/>
      </c>
      <c r="D1200" s="226" t="str">
        <f>IF(PLANILHA!F1200=0,"",PLANILHA!F1200)</f>
        <v/>
      </c>
      <c r="E1200" s="227" t="str">
        <f>IF(PLANILHA!G1200=0,"",PLANILHA!G1200)</f>
        <v/>
      </c>
      <c r="F1200" s="202"/>
      <c r="G1200" s="174" t="str">
        <f t="shared" si="37"/>
        <v>T</v>
      </c>
    </row>
    <row r="1201" spans="1:7" hidden="1" x14ac:dyDescent="0.2">
      <c r="A1201" s="172" t="str">
        <f t="shared" si="36"/>
        <v/>
      </c>
      <c r="B1201" s="225" t="str">
        <f>IF(PLANILHA!B1201=0,"",PLANILHA!B1201)</f>
        <v/>
      </c>
      <c r="C1201" s="225" t="str">
        <f>IF(PLANILHA!E1201=0,"",PLANILHA!E1201)</f>
        <v/>
      </c>
      <c r="D1201" s="226" t="str">
        <f>IF(PLANILHA!F1201=0,"",PLANILHA!F1201)</f>
        <v/>
      </c>
      <c r="E1201" s="227" t="str">
        <f>IF(PLANILHA!G1201=0,"",PLANILHA!G1201)</f>
        <v/>
      </c>
      <c r="F1201" s="202"/>
      <c r="G1201" s="174" t="str">
        <f t="shared" si="37"/>
        <v>T</v>
      </c>
    </row>
    <row r="1202" spans="1:7" hidden="1" x14ac:dyDescent="0.2">
      <c r="A1202" s="172" t="str">
        <f t="shared" si="36"/>
        <v/>
      </c>
      <c r="B1202" s="225" t="str">
        <f>IF(PLANILHA!B1202=0,"",PLANILHA!B1202)</f>
        <v/>
      </c>
      <c r="C1202" s="225" t="str">
        <f>IF(PLANILHA!E1202=0,"",PLANILHA!E1202)</f>
        <v/>
      </c>
      <c r="D1202" s="226" t="str">
        <f>IF(PLANILHA!F1202=0,"",PLANILHA!F1202)</f>
        <v/>
      </c>
      <c r="E1202" s="227" t="str">
        <f>IF(PLANILHA!G1202=0,"",PLANILHA!G1202)</f>
        <v/>
      </c>
      <c r="F1202" s="202"/>
      <c r="G1202" s="174" t="str">
        <f t="shared" si="37"/>
        <v>T</v>
      </c>
    </row>
    <row r="1203" spans="1:7" hidden="1" x14ac:dyDescent="0.2">
      <c r="A1203" s="172" t="str">
        <f t="shared" si="36"/>
        <v/>
      </c>
      <c r="B1203" s="225" t="str">
        <f>IF(PLANILHA!B1203=0,"",PLANILHA!B1203)</f>
        <v/>
      </c>
      <c r="C1203" s="225" t="str">
        <f>IF(PLANILHA!E1203=0,"",PLANILHA!E1203)</f>
        <v/>
      </c>
      <c r="D1203" s="226" t="str">
        <f>IF(PLANILHA!F1203=0,"",PLANILHA!F1203)</f>
        <v/>
      </c>
      <c r="E1203" s="227" t="str">
        <f>IF(PLANILHA!G1203=0,"",PLANILHA!G1203)</f>
        <v/>
      </c>
      <c r="F1203" s="202"/>
      <c r="G1203" s="174" t="str">
        <f t="shared" si="37"/>
        <v>T</v>
      </c>
    </row>
    <row r="1204" spans="1:7" hidden="1" x14ac:dyDescent="0.2">
      <c r="A1204" s="172" t="str">
        <f t="shared" si="36"/>
        <v/>
      </c>
      <c r="B1204" s="225" t="str">
        <f>IF(PLANILHA!B1204=0,"",PLANILHA!B1204)</f>
        <v/>
      </c>
      <c r="C1204" s="225" t="str">
        <f>IF(PLANILHA!E1204=0,"",PLANILHA!E1204)</f>
        <v/>
      </c>
      <c r="D1204" s="226" t="str">
        <f>IF(PLANILHA!F1204=0,"",PLANILHA!F1204)</f>
        <v/>
      </c>
      <c r="E1204" s="227" t="str">
        <f>IF(PLANILHA!G1204=0,"",PLANILHA!G1204)</f>
        <v/>
      </c>
      <c r="F1204" s="202"/>
      <c r="G1204" s="174" t="str">
        <f t="shared" si="37"/>
        <v>T</v>
      </c>
    </row>
    <row r="1205" spans="1:7" hidden="1" x14ac:dyDescent="0.2">
      <c r="A1205" s="172" t="str">
        <f t="shared" si="36"/>
        <v/>
      </c>
      <c r="B1205" s="225" t="str">
        <f>IF(PLANILHA!B1205=0,"",PLANILHA!B1205)</f>
        <v/>
      </c>
      <c r="C1205" s="225" t="str">
        <f>IF(PLANILHA!E1205=0,"",PLANILHA!E1205)</f>
        <v/>
      </c>
      <c r="D1205" s="226" t="str">
        <f>IF(PLANILHA!F1205=0,"",PLANILHA!F1205)</f>
        <v/>
      </c>
      <c r="E1205" s="227" t="str">
        <f>IF(PLANILHA!G1205=0,"",PLANILHA!G1205)</f>
        <v/>
      </c>
      <c r="F1205" s="202"/>
      <c r="G1205" s="174" t="str">
        <f t="shared" si="37"/>
        <v>T</v>
      </c>
    </row>
    <row r="1206" spans="1:7" hidden="1" x14ac:dyDescent="0.2">
      <c r="A1206" s="172" t="str">
        <f t="shared" si="36"/>
        <v/>
      </c>
      <c r="B1206" s="225" t="str">
        <f>IF(PLANILHA!B1206=0,"",PLANILHA!B1206)</f>
        <v/>
      </c>
      <c r="C1206" s="225" t="str">
        <f>IF(PLANILHA!E1206=0,"",PLANILHA!E1206)</f>
        <v/>
      </c>
      <c r="D1206" s="226" t="str">
        <f>IF(PLANILHA!F1206=0,"",PLANILHA!F1206)</f>
        <v/>
      </c>
      <c r="E1206" s="227" t="str">
        <f>IF(PLANILHA!G1206=0,"",PLANILHA!G1206)</f>
        <v/>
      </c>
      <c r="F1206" s="202"/>
      <c r="G1206" s="174" t="str">
        <f t="shared" si="37"/>
        <v>T</v>
      </c>
    </row>
    <row r="1207" spans="1:7" hidden="1" x14ac:dyDescent="0.2">
      <c r="A1207" s="172" t="str">
        <f t="shared" si="36"/>
        <v/>
      </c>
      <c r="B1207" s="225" t="str">
        <f>IF(PLANILHA!B1207=0,"",PLANILHA!B1207)</f>
        <v/>
      </c>
      <c r="C1207" s="225" t="str">
        <f>IF(PLANILHA!E1207=0,"",PLANILHA!E1207)</f>
        <v/>
      </c>
      <c r="D1207" s="226" t="str">
        <f>IF(PLANILHA!F1207=0,"",PLANILHA!F1207)</f>
        <v/>
      </c>
      <c r="E1207" s="227" t="str">
        <f>IF(PLANILHA!G1207=0,"",PLANILHA!G1207)</f>
        <v/>
      </c>
      <c r="F1207" s="202"/>
      <c r="G1207" s="174" t="str">
        <f t="shared" si="37"/>
        <v>T</v>
      </c>
    </row>
    <row r="1208" spans="1:7" hidden="1" x14ac:dyDescent="0.2">
      <c r="A1208" s="172" t="str">
        <f t="shared" si="36"/>
        <v/>
      </c>
      <c r="B1208" s="225" t="str">
        <f>IF(PLANILHA!B1208=0,"",PLANILHA!B1208)</f>
        <v/>
      </c>
      <c r="C1208" s="225" t="str">
        <f>IF(PLANILHA!E1208=0,"",PLANILHA!E1208)</f>
        <v/>
      </c>
      <c r="D1208" s="226" t="str">
        <f>IF(PLANILHA!F1208=0,"",PLANILHA!F1208)</f>
        <v/>
      </c>
      <c r="E1208" s="227" t="str">
        <f>IF(PLANILHA!G1208=0,"",PLANILHA!G1208)</f>
        <v/>
      </c>
      <c r="F1208" s="202"/>
      <c r="G1208" s="174" t="str">
        <f t="shared" si="37"/>
        <v>T</v>
      </c>
    </row>
    <row r="1209" spans="1:7" hidden="1" x14ac:dyDescent="0.2">
      <c r="A1209" s="172" t="str">
        <f t="shared" si="36"/>
        <v/>
      </c>
      <c r="B1209" s="225" t="str">
        <f>IF(PLANILHA!B1209=0,"",PLANILHA!B1209)</f>
        <v/>
      </c>
      <c r="C1209" s="225" t="str">
        <f>IF(PLANILHA!E1209=0,"",PLANILHA!E1209)</f>
        <v/>
      </c>
      <c r="D1209" s="226" t="str">
        <f>IF(PLANILHA!F1209=0,"",PLANILHA!F1209)</f>
        <v/>
      </c>
      <c r="E1209" s="227" t="str">
        <f>IF(PLANILHA!G1209=0,"",PLANILHA!G1209)</f>
        <v/>
      </c>
      <c r="F1209" s="202"/>
      <c r="G1209" s="174" t="str">
        <f t="shared" si="37"/>
        <v>T</v>
      </c>
    </row>
    <row r="1210" spans="1:7" hidden="1" x14ac:dyDescent="0.2">
      <c r="A1210" s="172" t="str">
        <f t="shared" si="36"/>
        <v/>
      </c>
      <c r="B1210" s="225" t="str">
        <f>IF(PLANILHA!B1210=0,"",PLANILHA!B1210)</f>
        <v/>
      </c>
      <c r="C1210" s="225" t="str">
        <f>IF(PLANILHA!E1210=0,"",PLANILHA!E1210)</f>
        <v/>
      </c>
      <c r="D1210" s="226" t="str">
        <f>IF(PLANILHA!F1210=0,"",PLANILHA!F1210)</f>
        <v/>
      </c>
      <c r="E1210" s="227" t="str">
        <f>IF(PLANILHA!G1210=0,"",PLANILHA!G1210)</f>
        <v/>
      </c>
      <c r="F1210" s="202"/>
      <c r="G1210" s="174" t="str">
        <f t="shared" si="37"/>
        <v>T</v>
      </c>
    </row>
    <row r="1211" spans="1:7" hidden="1" x14ac:dyDescent="0.2">
      <c r="A1211" s="172" t="str">
        <f t="shared" si="36"/>
        <v/>
      </c>
      <c r="B1211" s="225" t="str">
        <f>IF(PLANILHA!B1211=0,"",PLANILHA!B1211)</f>
        <v/>
      </c>
      <c r="C1211" s="225" t="str">
        <f>IF(PLANILHA!E1211=0,"",PLANILHA!E1211)</f>
        <v/>
      </c>
      <c r="D1211" s="226" t="str">
        <f>IF(PLANILHA!F1211=0,"",PLANILHA!F1211)</f>
        <v/>
      </c>
      <c r="E1211" s="227" t="str">
        <f>IF(PLANILHA!G1211=0,"",PLANILHA!G1211)</f>
        <v/>
      </c>
      <c r="F1211" s="202"/>
      <c r="G1211" s="174" t="str">
        <f t="shared" si="37"/>
        <v>T</v>
      </c>
    </row>
    <row r="1212" spans="1:7" hidden="1" x14ac:dyDescent="0.2">
      <c r="A1212" s="172" t="str">
        <f t="shared" si="36"/>
        <v/>
      </c>
      <c r="B1212" s="225" t="str">
        <f>IF(PLANILHA!B1212=0,"",PLANILHA!B1212)</f>
        <v/>
      </c>
      <c r="C1212" s="225" t="str">
        <f>IF(PLANILHA!E1212=0,"",PLANILHA!E1212)</f>
        <v/>
      </c>
      <c r="D1212" s="226" t="str">
        <f>IF(PLANILHA!F1212=0,"",PLANILHA!F1212)</f>
        <v/>
      </c>
      <c r="E1212" s="227" t="str">
        <f>IF(PLANILHA!G1212=0,"",PLANILHA!G1212)</f>
        <v/>
      </c>
      <c r="F1212" s="202"/>
      <c r="G1212" s="174" t="str">
        <f t="shared" si="37"/>
        <v>T</v>
      </c>
    </row>
    <row r="1213" spans="1:7" hidden="1" x14ac:dyDescent="0.2">
      <c r="A1213" s="172" t="str">
        <f t="shared" si="36"/>
        <v/>
      </c>
      <c r="B1213" s="225" t="str">
        <f>IF(PLANILHA!B1213=0,"",PLANILHA!B1213)</f>
        <v/>
      </c>
      <c r="C1213" s="225" t="str">
        <f>IF(PLANILHA!E1213=0,"",PLANILHA!E1213)</f>
        <v/>
      </c>
      <c r="D1213" s="226" t="str">
        <f>IF(PLANILHA!F1213=0,"",PLANILHA!F1213)</f>
        <v/>
      </c>
      <c r="E1213" s="227" t="str">
        <f>IF(PLANILHA!G1213=0,"",PLANILHA!G1213)</f>
        <v/>
      </c>
      <c r="F1213" s="202"/>
      <c r="G1213" s="174" t="str">
        <f t="shared" si="37"/>
        <v>T</v>
      </c>
    </row>
    <row r="1214" spans="1:7" hidden="1" x14ac:dyDescent="0.2">
      <c r="A1214" s="172" t="str">
        <f t="shared" si="36"/>
        <v/>
      </c>
      <c r="B1214" s="225" t="str">
        <f>IF(PLANILHA!B1214=0,"",PLANILHA!B1214)</f>
        <v/>
      </c>
      <c r="C1214" s="225" t="str">
        <f>IF(PLANILHA!E1214=0,"",PLANILHA!E1214)</f>
        <v/>
      </c>
      <c r="D1214" s="226" t="str">
        <f>IF(PLANILHA!F1214=0,"",PLANILHA!F1214)</f>
        <v/>
      </c>
      <c r="E1214" s="227" t="str">
        <f>IF(PLANILHA!G1214=0,"",PLANILHA!G1214)</f>
        <v/>
      </c>
      <c r="F1214" s="202"/>
      <c r="G1214" s="174" t="str">
        <f t="shared" si="37"/>
        <v>T</v>
      </c>
    </row>
    <row r="1215" spans="1:7" hidden="1" x14ac:dyDescent="0.2">
      <c r="A1215" s="172" t="str">
        <f t="shared" si="36"/>
        <v/>
      </c>
      <c r="B1215" s="225" t="str">
        <f>IF(PLANILHA!B1215=0,"",PLANILHA!B1215)</f>
        <v/>
      </c>
      <c r="C1215" s="225" t="str">
        <f>IF(PLANILHA!E1215=0,"",PLANILHA!E1215)</f>
        <v/>
      </c>
      <c r="D1215" s="226" t="str">
        <f>IF(PLANILHA!F1215=0,"",PLANILHA!F1215)</f>
        <v/>
      </c>
      <c r="E1215" s="227" t="str">
        <f>IF(PLANILHA!G1215=0,"",PLANILHA!G1215)</f>
        <v/>
      </c>
      <c r="F1215" s="202"/>
      <c r="G1215" s="174" t="str">
        <f t="shared" si="37"/>
        <v>T</v>
      </c>
    </row>
    <row r="1216" spans="1:7" hidden="1" x14ac:dyDescent="0.2">
      <c r="A1216" s="172" t="str">
        <f t="shared" si="36"/>
        <v/>
      </c>
      <c r="B1216" s="225" t="str">
        <f>IF(PLANILHA!B1216=0,"",PLANILHA!B1216)</f>
        <v/>
      </c>
      <c r="C1216" s="225" t="str">
        <f>IF(PLANILHA!E1216=0,"",PLANILHA!E1216)</f>
        <v/>
      </c>
      <c r="D1216" s="226" t="str">
        <f>IF(PLANILHA!F1216=0,"",PLANILHA!F1216)</f>
        <v/>
      </c>
      <c r="E1216" s="227" t="str">
        <f>IF(PLANILHA!G1216=0,"",PLANILHA!G1216)</f>
        <v/>
      </c>
      <c r="F1216" s="202"/>
      <c r="G1216" s="174" t="str">
        <f t="shared" si="37"/>
        <v>T</v>
      </c>
    </row>
    <row r="1217" spans="1:7" hidden="1" x14ac:dyDescent="0.2">
      <c r="A1217" s="172" t="str">
        <f t="shared" si="36"/>
        <v/>
      </c>
      <c r="B1217" s="225" t="str">
        <f>IF(PLANILHA!B1217=0,"",PLANILHA!B1217)</f>
        <v/>
      </c>
      <c r="C1217" s="225" t="str">
        <f>IF(PLANILHA!E1217=0,"",PLANILHA!E1217)</f>
        <v/>
      </c>
      <c r="D1217" s="226" t="str">
        <f>IF(PLANILHA!F1217=0,"",PLANILHA!F1217)</f>
        <v/>
      </c>
      <c r="E1217" s="227" t="str">
        <f>IF(PLANILHA!G1217=0,"",PLANILHA!G1217)</f>
        <v/>
      </c>
      <c r="F1217" s="202"/>
      <c r="G1217" s="174" t="str">
        <f t="shared" si="37"/>
        <v>T</v>
      </c>
    </row>
    <row r="1218" spans="1:7" hidden="1" x14ac:dyDescent="0.2">
      <c r="A1218" s="172" t="str">
        <f t="shared" si="36"/>
        <v/>
      </c>
      <c r="B1218" s="225" t="str">
        <f>IF(PLANILHA!B1218=0,"",PLANILHA!B1218)</f>
        <v/>
      </c>
      <c r="C1218" s="225" t="str">
        <f>IF(PLANILHA!E1218=0,"",PLANILHA!E1218)</f>
        <v/>
      </c>
      <c r="D1218" s="226" t="str">
        <f>IF(PLANILHA!F1218=0,"",PLANILHA!F1218)</f>
        <v/>
      </c>
      <c r="E1218" s="227" t="str">
        <f>IF(PLANILHA!G1218=0,"",PLANILHA!G1218)</f>
        <v/>
      </c>
      <c r="F1218" s="202"/>
      <c r="G1218" s="174" t="str">
        <f t="shared" si="37"/>
        <v>T</v>
      </c>
    </row>
    <row r="1219" spans="1:7" hidden="1" x14ac:dyDescent="0.2">
      <c r="A1219" s="172" t="str">
        <f t="shared" si="36"/>
        <v/>
      </c>
      <c r="B1219" s="225" t="str">
        <f>IF(PLANILHA!B1219=0,"",PLANILHA!B1219)</f>
        <v/>
      </c>
      <c r="C1219" s="225" t="str">
        <f>IF(PLANILHA!E1219=0,"",PLANILHA!E1219)</f>
        <v/>
      </c>
      <c r="D1219" s="226" t="str">
        <f>IF(PLANILHA!F1219=0,"",PLANILHA!F1219)</f>
        <v/>
      </c>
      <c r="E1219" s="227" t="str">
        <f>IF(PLANILHA!G1219=0,"",PLANILHA!G1219)</f>
        <v/>
      </c>
      <c r="F1219" s="202"/>
      <c r="G1219" s="174" t="str">
        <f t="shared" si="37"/>
        <v>T</v>
      </c>
    </row>
    <row r="1220" spans="1:7" hidden="1" x14ac:dyDescent="0.2">
      <c r="A1220" s="172" t="str">
        <f t="shared" si="36"/>
        <v/>
      </c>
      <c r="B1220" s="225" t="str">
        <f>IF(PLANILHA!B1220=0,"",PLANILHA!B1220)</f>
        <v/>
      </c>
      <c r="C1220" s="225" t="str">
        <f>IF(PLANILHA!E1220=0,"",PLANILHA!E1220)</f>
        <v/>
      </c>
      <c r="D1220" s="226" t="str">
        <f>IF(PLANILHA!F1220=0,"",PLANILHA!F1220)</f>
        <v/>
      </c>
      <c r="E1220" s="227" t="str">
        <f>IF(PLANILHA!G1220=0,"",PLANILHA!G1220)</f>
        <v/>
      </c>
      <c r="F1220" s="202"/>
      <c r="G1220" s="174" t="str">
        <f t="shared" si="37"/>
        <v>T</v>
      </c>
    </row>
    <row r="1221" spans="1:7" hidden="1" x14ac:dyDescent="0.2">
      <c r="A1221" s="172" t="str">
        <f t="shared" si="36"/>
        <v/>
      </c>
      <c r="B1221" s="225" t="str">
        <f>IF(PLANILHA!B1221=0,"",PLANILHA!B1221)</f>
        <v/>
      </c>
      <c r="C1221" s="225" t="str">
        <f>IF(PLANILHA!E1221=0,"",PLANILHA!E1221)</f>
        <v/>
      </c>
      <c r="D1221" s="226" t="str">
        <f>IF(PLANILHA!F1221=0,"",PLANILHA!F1221)</f>
        <v/>
      </c>
      <c r="E1221" s="227" t="str">
        <f>IF(PLANILHA!G1221=0,"",PLANILHA!G1221)</f>
        <v/>
      </c>
      <c r="F1221" s="202"/>
      <c r="G1221" s="174" t="str">
        <f t="shared" si="37"/>
        <v>T</v>
      </c>
    </row>
    <row r="1222" spans="1:7" hidden="1" x14ac:dyDescent="0.2">
      <c r="A1222" s="172" t="str">
        <f t="shared" si="36"/>
        <v/>
      </c>
      <c r="B1222" s="225" t="str">
        <f>IF(PLANILHA!B1222=0,"",PLANILHA!B1222)</f>
        <v/>
      </c>
      <c r="C1222" s="225" t="str">
        <f>IF(PLANILHA!E1222=0,"",PLANILHA!E1222)</f>
        <v/>
      </c>
      <c r="D1222" s="226" t="str">
        <f>IF(PLANILHA!F1222=0,"",PLANILHA!F1222)</f>
        <v/>
      </c>
      <c r="E1222" s="227" t="str">
        <f>IF(PLANILHA!G1222=0,"",PLANILHA!G1222)</f>
        <v/>
      </c>
      <c r="F1222" s="202"/>
      <c r="G1222" s="174" t="str">
        <f t="shared" si="37"/>
        <v>T</v>
      </c>
    </row>
    <row r="1223" spans="1:7" hidden="1" x14ac:dyDescent="0.2">
      <c r="A1223" s="172" t="str">
        <f t="shared" si="36"/>
        <v/>
      </c>
      <c r="B1223" s="225" t="str">
        <f>IF(PLANILHA!B1223=0,"",PLANILHA!B1223)</f>
        <v/>
      </c>
      <c r="C1223" s="225" t="str">
        <f>IF(PLANILHA!E1223=0,"",PLANILHA!E1223)</f>
        <v/>
      </c>
      <c r="D1223" s="226" t="str">
        <f>IF(PLANILHA!F1223=0,"",PLANILHA!F1223)</f>
        <v/>
      </c>
      <c r="E1223" s="227" t="str">
        <f>IF(PLANILHA!G1223=0,"",PLANILHA!G1223)</f>
        <v/>
      </c>
      <c r="F1223" s="202"/>
      <c r="G1223" s="174" t="str">
        <f t="shared" si="37"/>
        <v>T</v>
      </c>
    </row>
    <row r="1224" spans="1:7" hidden="1" x14ac:dyDescent="0.2">
      <c r="A1224" s="172" t="str">
        <f t="shared" si="36"/>
        <v/>
      </c>
      <c r="B1224" s="225" t="str">
        <f>IF(PLANILHA!B1224=0,"",PLANILHA!B1224)</f>
        <v/>
      </c>
      <c r="C1224" s="225" t="str">
        <f>IF(PLANILHA!E1224=0,"",PLANILHA!E1224)</f>
        <v/>
      </c>
      <c r="D1224" s="226" t="str">
        <f>IF(PLANILHA!F1224=0,"",PLANILHA!F1224)</f>
        <v/>
      </c>
      <c r="E1224" s="227" t="str">
        <f>IF(PLANILHA!G1224=0,"",PLANILHA!G1224)</f>
        <v/>
      </c>
      <c r="F1224" s="202"/>
      <c r="G1224" s="174" t="str">
        <f t="shared" si="37"/>
        <v>T</v>
      </c>
    </row>
    <row r="1225" spans="1:7" hidden="1" x14ac:dyDescent="0.2">
      <c r="A1225" s="172" t="str">
        <f t="shared" si="36"/>
        <v/>
      </c>
      <c r="B1225" s="225" t="str">
        <f>IF(PLANILHA!B1225=0,"",PLANILHA!B1225)</f>
        <v/>
      </c>
      <c r="C1225" s="225" t="str">
        <f>IF(PLANILHA!E1225=0,"",PLANILHA!E1225)</f>
        <v/>
      </c>
      <c r="D1225" s="226" t="str">
        <f>IF(PLANILHA!F1225=0,"",PLANILHA!F1225)</f>
        <v/>
      </c>
      <c r="E1225" s="227" t="str">
        <f>IF(PLANILHA!G1225=0,"",PLANILHA!G1225)</f>
        <v/>
      </c>
      <c r="F1225" s="202"/>
      <c r="G1225" s="174" t="str">
        <f t="shared" si="37"/>
        <v>T</v>
      </c>
    </row>
    <row r="1226" spans="1:7" hidden="1" x14ac:dyDescent="0.2">
      <c r="A1226" s="172" t="str">
        <f t="shared" si="36"/>
        <v/>
      </c>
      <c r="B1226" s="225" t="str">
        <f>IF(PLANILHA!B1226=0,"",PLANILHA!B1226)</f>
        <v/>
      </c>
      <c r="C1226" s="225" t="str">
        <f>IF(PLANILHA!E1226=0,"",PLANILHA!E1226)</f>
        <v/>
      </c>
      <c r="D1226" s="226" t="str">
        <f>IF(PLANILHA!F1226=0,"",PLANILHA!F1226)</f>
        <v/>
      </c>
      <c r="E1226" s="227" t="str">
        <f>IF(PLANILHA!G1226=0,"",PLANILHA!G1226)</f>
        <v/>
      </c>
      <c r="F1226" s="202"/>
      <c r="G1226" s="174" t="str">
        <f t="shared" si="37"/>
        <v>T</v>
      </c>
    </row>
    <row r="1227" spans="1:7" hidden="1" x14ac:dyDescent="0.2">
      <c r="A1227" s="172" t="str">
        <f t="shared" si="36"/>
        <v/>
      </c>
      <c r="B1227" s="225" t="str">
        <f>IF(PLANILHA!B1227=0,"",PLANILHA!B1227)</f>
        <v/>
      </c>
      <c r="C1227" s="225" t="str">
        <f>IF(PLANILHA!E1227=0,"",PLANILHA!E1227)</f>
        <v/>
      </c>
      <c r="D1227" s="226" t="str">
        <f>IF(PLANILHA!F1227=0,"",PLANILHA!F1227)</f>
        <v/>
      </c>
      <c r="E1227" s="227" t="str">
        <f>IF(PLANILHA!G1227=0,"",PLANILHA!G1227)</f>
        <v/>
      </c>
      <c r="F1227" s="202"/>
      <c r="G1227" s="174" t="str">
        <f t="shared" si="37"/>
        <v>T</v>
      </c>
    </row>
    <row r="1228" spans="1:7" hidden="1" x14ac:dyDescent="0.2">
      <c r="A1228" s="172" t="str">
        <f t="shared" si="36"/>
        <v/>
      </c>
      <c r="B1228" s="225" t="str">
        <f>IF(PLANILHA!B1228=0,"",PLANILHA!B1228)</f>
        <v/>
      </c>
      <c r="C1228" s="225" t="str">
        <f>IF(PLANILHA!E1228=0,"",PLANILHA!E1228)</f>
        <v/>
      </c>
      <c r="D1228" s="226" t="str">
        <f>IF(PLANILHA!F1228=0,"",PLANILHA!F1228)</f>
        <v/>
      </c>
      <c r="E1228" s="227" t="str">
        <f>IF(PLANILHA!G1228=0,"",PLANILHA!G1228)</f>
        <v/>
      </c>
      <c r="F1228" s="202"/>
      <c r="G1228" s="174" t="str">
        <f t="shared" si="37"/>
        <v>T</v>
      </c>
    </row>
    <row r="1229" spans="1:7" hidden="1" x14ac:dyDescent="0.2">
      <c r="A1229" s="172" t="str">
        <f t="shared" si="36"/>
        <v/>
      </c>
      <c r="B1229" s="225" t="str">
        <f>IF(PLANILHA!B1229=0,"",PLANILHA!B1229)</f>
        <v/>
      </c>
      <c r="C1229" s="225" t="str">
        <f>IF(PLANILHA!E1229=0,"",PLANILHA!E1229)</f>
        <v/>
      </c>
      <c r="D1229" s="226" t="str">
        <f>IF(PLANILHA!F1229=0,"",PLANILHA!F1229)</f>
        <v/>
      </c>
      <c r="E1229" s="227" t="str">
        <f>IF(PLANILHA!G1229=0,"",PLANILHA!G1229)</f>
        <v/>
      </c>
      <c r="F1229" s="202"/>
      <c r="G1229" s="174" t="str">
        <f t="shared" si="37"/>
        <v>T</v>
      </c>
    </row>
    <row r="1230" spans="1:7" hidden="1" x14ac:dyDescent="0.2">
      <c r="A1230" s="172" t="str">
        <f t="shared" ref="A1230:A1293" si="38">IF(B1230&lt;&gt;"","F","")</f>
        <v/>
      </c>
      <c r="B1230" s="225" t="str">
        <f>IF(PLANILHA!B1230=0,"",PLANILHA!B1230)</f>
        <v/>
      </c>
      <c r="C1230" s="225" t="str">
        <f>IF(PLANILHA!E1230=0,"",PLANILHA!E1230)</f>
        <v/>
      </c>
      <c r="D1230" s="226" t="str">
        <f>IF(PLANILHA!F1230=0,"",PLANILHA!F1230)</f>
        <v/>
      </c>
      <c r="E1230" s="227" t="str">
        <f>IF(PLANILHA!G1230=0,"",PLANILHA!G1230)</f>
        <v/>
      </c>
      <c r="F1230" s="202"/>
      <c r="G1230" s="174" t="str">
        <f t="shared" ref="G1230:G1293" si="39">IF(E1230="","T","I")</f>
        <v>T</v>
      </c>
    </row>
    <row r="1231" spans="1:7" hidden="1" x14ac:dyDescent="0.2">
      <c r="A1231" s="172" t="str">
        <f t="shared" si="38"/>
        <v/>
      </c>
      <c r="B1231" s="225" t="str">
        <f>IF(PLANILHA!B1231=0,"",PLANILHA!B1231)</f>
        <v/>
      </c>
      <c r="C1231" s="225" t="str">
        <f>IF(PLANILHA!E1231=0,"",PLANILHA!E1231)</f>
        <v/>
      </c>
      <c r="D1231" s="226" t="str">
        <f>IF(PLANILHA!F1231=0,"",PLANILHA!F1231)</f>
        <v/>
      </c>
      <c r="E1231" s="227" t="str">
        <f>IF(PLANILHA!G1231=0,"",PLANILHA!G1231)</f>
        <v/>
      </c>
      <c r="F1231" s="202"/>
      <c r="G1231" s="174" t="str">
        <f t="shared" si="39"/>
        <v>T</v>
      </c>
    </row>
    <row r="1232" spans="1:7" hidden="1" x14ac:dyDescent="0.2">
      <c r="A1232" s="172" t="str">
        <f t="shared" si="38"/>
        <v/>
      </c>
      <c r="B1232" s="225" t="str">
        <f>IF(PLANILHA!B1232=0,"",PLANILHA!B1232)</f>
        <v/>
      </c>
      <c r="C1232" s="225" t="str">
        <f>IF(PLANILHA!E1232=0,"",PLANILHA!E1232)</f>
        <v/>
      </c>
      <c r="D1232" s="226" t="str">
        <f>IF(PLANILHA!F1232=0,"",PLANILHA!F1232)</f>
        <v/>
      </c>
      <c r="E1232" s="227" t="str">
        <f>IF(PLANILHA!G1232=0,"",PLANILHA!G1232)</f>
        <v/>
      </c>
      <c r="F1232" s="202"/>
      <c r="G1232" s="174" t="str">
        <f t="shared" si="39"/>
        <v>T</v>
      </c>
    </row>
    <row r="1233" spans="1:7" hidden="1" x14ac:dyDescent="0.2">
      <c r="A1233" s="172" t="str">
        <f t="shared" si="38"/>
        <v/>
      </c>
      <c r="B1233" s="225" t="str">
        <f>IF(PLANILHA!B1233=0,"",PLANILHA!B1233)</f>
        <v/>
      </c>
      <c r="C1233" s="225" t="str">
        <f>IF(PLANILHA!E1233=0,"",PLANILHA!E1233)</f>
        <v/>
      </c>
      <c r="D1233" s="226" t="str">
        <f>IF(PLANILHA!F1233=0,"",PLANILHA!F1233)</f>
        <v/>
      </c>
      <c r="E1233" s="227" t="str">
        <f>IF(PLANILHA!G1233=0,"",PLANILHA!G1233)</f>
        <v/>
      </c>
      <c r="F1233" s="202"/>
      <c r="G1233" s="174" t="str">
        <f t="shared" si="39"/>
        <v>T</v>
      </c>
    </row>
    <row r="1234" spans="1:7" hidden="1" x14ac:dyDescent="0.2">
      <c r="A1234" s="172" t="str">
        <f t="shared" si="38"/>
        <v/>
      </c>
      <c r="B1234" s="225" t="str">
        <f>IF(PLANILHA!B1234=0,"",PLANILHA!B1234)</f>
        <v/>
      </c>
      <c r="C1234" s="225" t="str">
        <f>IF(PLANILHA!E1234=0,"",PLANILHA!E1234)</f>
        <v/>
      </c>
      <c r="D1234" s="226" t="str">
        <f>IF(PLANILHA!F1234=0,"",PLANILHA!F1234)</f>
        <v/>
      </c>
      <c r="E1234" s="227" t="str">
        <f>IF(PLANILHA!G1234=0,"",PLANILHA!G1234)</f>
        <v/>
      </c>
      <c r="F1234" s="202"/>
      <c r="G1234" s="174" t="str">
        <f t="shared" si="39"/>
        <v>T</v>
      </c>
    </row>
    <row r="1235" spans="1:7" hidden="1" x14ac:dyDescent="0.2">
      <c r="A1235" s="172" t="str">
        <f t="shared" si="38"/>
        <v/>
      </c>
      <c r="B1235" s="225" t="str">
        <f>IF(PLANILHA!B1235=0,"",PLANILHA!B1235)</f>
        <v/>
      </c>
      <c r="C1235" s="225" t="str">
        <f>IF(PLANILHA!E1235=0,"",PLANILHA!E1235)</f>
        <v/>
      </c>
      <c r="D1235" s="226" t="str">
        <f>IF(PLANILHA!F1235=0,"",PLANILHA!F1235)</f>
        <v/>
      </c>
      <c r="E1235" s="227" t="str">
        <f>IF(PLANILHA!G1235=0,"",PLANILHA!G1235)</f>
        <v/>
      </c>
      <c r="F1235" s="202"/>
      <c r="G1235" s="174" t="str">
        <f t="shared" si="39"/>
        <v>T</v>
      </c>
    </row>
    <row r="1236" spans="1:7" hidden="1" x14ac:dyDescent="0.2">
      <c r="A1236" s="172" t="str">
        <f t="shared" si="38"/>
        <v/>
      </c>
      <c r="B1236" s="225" t="str">
        <f>IF(PLANILHA!B1236=0,"",PLANILHA!B1236)</f>
        <v/>
      </c>
      <c r="C1236" s="225" t="str">
        <f>IF(PLANILHA!E1236=0,"",PLANILHA!E1236)</f>
        <v/>
      </c>
      <c r="D1236" s="226" t="str">
        <f>IF(PLANILHA!F1236=0,"",PLANILHA!F1236)</f>
        <v/>
      </c>
      <c r="E1236" s="227" t="str">
        <f>IF(PLANILHA!G1236=0,"",PLANILHA!G1236)</f>
        <v/>
      </c>
      <c r="F1236" s="202"/>
      <c r="G1236" s="174" t="str">
        <f t="shared" si="39"/>
        <v>T</v>
      </c>
    </row>
    <row r="1237" spans="1:7" hidden="1" x14ac:dyDescent="0.2">
      <c r="A1237" s="172" t="str">
        <f t="shared" si="38"/>
        <v/>
      </c>
      <c r="B1237" s="225" t="str">
        <f>IF(PLANILHA!B1237=0,"",PLANILHA!B1237)</f>
        <v/>
      </c>
      <c r="C1237" s="225" t="str">
        <f>IF(PLANILHA!E1237=0,"",PLANILHA!E1237)</f>
        <v/>
      </c>
      <c r="D1237" s="226" t="str">
        <f>IF(PLANILHA!F1237=0,"",PLANILHA!F1237)</f>
        <v/>
      </c>
      <c r="E1237" s="227" t="str">
        <f>IF(PLANILHA!G1237=0,"",PLANILHA!G1237)</f>
        <v/>
      </c>
      <c r="F1237" s="202"/>
      <c r="G1237" s="174" t="str">
        <f t="shared" si="39"/>
        <v>T</v>
      </c>
    </row>
    <row r="1238" spans="1:7" hidden="1" x14ac:dyDescent="0.2">
      <c r="A1238" s="172" t="str">
        <f t="shared" si="38"/>
        <v/>
      </c>
      <c r="B1238" s="225" t="str">
        <f>IF(PLANILHA!B1238=0,"",PLANILHA!B1238)</f>
        <v/>
      </c>
      <c r="C1238" s="225" t="str">
        <f>IF(PLANILHA!E1238=0,"",PLANILHA!E1238)</f>
        <v/>
      </c>
      <c r="D1238" s="226" t="str">
        <f>IF(PLANILHA!F1238=0,"",PLANILHA!F1238)</f>
        <v/>
      </c>
      <c r="E1238" s="227" t="str">
        <f>IF(PLANILHA!G1238=0,"",PLANILHA!G1238)</f>
        <v/>
      </c>
      <c r="F1238" s="202"/>
      <c r="G1238" s="174" t="str">
        <f t="shared" si="39"/>
        <v>T</v>
      </c>
    </row>
    <row r="1239" spans="1:7" hidden="1" x14ac:dyDescent="0.2">
      <c r="A1239" s="172" t="str">
        <f t="shared" si="38"/>
        <v/>
      </c>
      <c r="B1239" s="225" t="str">
        <f>IF(PLANILHA!B1239=0,"",PLANILHA!B1239)</f>
        <v/>
      </c>
      <c r="C1239" s="225" t="str">
        <f>IF(PLANILHA!E1239=0,"",PLANILHA!E1239)</f>
        <v/>
      </c>
      <c r="D1239" s="226" t="str">
        <f>IF(PLANILHA!F1239=0,"",PLANILHA!F1239)</f>
        <v/>
      </c>
      <c r="E1239" s="227" t="str">
        <f>IF(PLANILHA!G1239=0,"",PLANILHA!G1239)</f>
        <v/>
      </c>
      <c r="F1239" s="202"/>
      <c r="G1239" s="174" t="str">
        <f t="shared" si="39"/>
        <v>T</v>
      </c>
    </row>
    <row r="1240" spans="1:7" hidden="1" x14ac:dyDescent="0.2">
      <c r="A1240" s="172" t="str">
        <f t="shared" si="38"/>
        <v/>
      </c>
      <c r="B1240" s="225" t="str">
        <f>IF(PLANILHA!B1240=0,"",PLANILHA!B1240)</f>
        <v/>
      </c>
      <c r="C1240" s="225" t="str">
        <f>IF(PLANILHA!E1240=0,"",PLANILHA!E1240)</f>
        <v/>
      </c>
      <c r="D1240" s="226" t="str">
        <f>IF(PLANILHA!F1240=0,"",PLANILHA!F1240)</f>
        <v/>
      </c>
      <c r="E1240" s="227" t="str">
        <f>IF(PLANILHA!G1240=0,"",PLANILHA!G1240)</f>
        <v/>
      </c>
      <c r="F1240" s="202"/>
      <c r="G1240" s="174" t="str">
        <f t="shared" si="39"/>
        <v>T</v>
      </c>
    </row>
    <row r="1241" spans="1:7" hidden="1" x14ac:dyDescent="0.2">
      <c r="A1241" s="172" t="str">
        <f t="shared" si="38"/>
        <v/>
      </c>
      <c r="B1241" s="225" t="str">
        <f>IF(PLANILHA!B1241=0,"",PLANILHA!B1241)</f>
        <v/>
      </c>
      <c r="C1241" s="225" t="str">
        <f>IF(PLANILHA!E1241=0,"",PLANILHA!E1241)</f>
        <v/>
      </c>
      <c r="D1241" s="226" t="str">
        <f>IF(PLANILHA!F1241=0,"",PLANILHA!F1241)</f>
        <v/>
      </c>
      <c r="E1241" s="227" t="str">
        <f>IF(PLANILHA!G1241=0,"",PLANILHA!G1241)</f>
        <v/>
      </c>
      <c r="F1241" s="202"/>
      <c r="G1241" s="174" t="str">
        <f t="shared" si="39"/>
        <v>T</v>
      </c>
    </row>
    <row r="1242" spans="1:7" hidden="1" x14ac:dyDescent="0.2">
      <c r="A1242" s="172" t="str">
        <f t="shared" si="38"/>
        <v/>
      </c>
      <c r="B1242" s="225" t="str">
        <f>IF(PLANILHA!B1242=0,"",PLANILHA!B1242)</f>
        <v/>
      </c>
      <c r="C1242" s="225" t="str">
        <f>IF(PLANILHA!E1242=0,"",PLANILHA!E1242)</f>
        <v/>
      </c>
      <c r="D1242" s="226" t="str">
        <f>IF(PLANILHA!F1242=0,"",PLANILHA!F1242)</f>
        <v/>
      </c>
      <c r="E1242" s="227" t="str">
        <f>IF(PLANILHA!G1242=0,"",PLANILHA!G1242)</f>
        <v/>
      </c>
      <c r="F1242" s="202"/>
      <c r="G1242" s="174" t="str">
        <f t="shared" si="39"/>
        <v>T</v>
      </c>
    </row>
    <row r="1243" spans="1:7" hidden="1" x14ac:dyDescent="0.2">
      <c r="A1243" s="172" t="str">
        <f t="shared" si="38"/>
        <v/>
      </c>
      <c r="B1243" s="225" t="str">
        <f>IF(PLANILHA!B1243=0,"",PLANILHA!B1243)</f>
        <v/>
      </c>
      <c r="C1243" s="225" t="str">
        <f>IF(PLANILHA!E1243=0,"",PLANILHA!E1243)</f>
        <v/>
      </c>
      <c r="D1243" s="226" t="str">
        <f>IF(PLANILHA!F1243=0,"",PLANILHA!F1243)</f>
        <v/>
      </c>
      <c r="E1243" s="227" t="str">
        <f>IF(PLANILHA!G1243=0,"",PLANILHA!G1243)</f>
        <v/>
      </c>
      <c r="F1243" s="202"/>
      <c r="G1243" s="174" t="str">
        <f t="shared" si="39"/>
        <v>T</v>
      </c>
    </row>
    <row r="1244" spans="1:7" hidden="1" x14ac:dyDescent="0.2">
      <c r="A1244" s="172" t="str">
        <f t="shared" si="38"/>
        <v/>
      </c>
      <c r="B1244" s="225" t="str">
        <f>IF(PLANILHA!B1244=0,"",PLANILHA!B1244)</f>
        <v/>
      </c>
      <c r="C1244" s="225" t="str">
        <f>IF(PLANILHA!E1244=0,"",PLANILHA!E1244)</f>
        <v/>
      </c>
      <c r="D1244" s="226" t="str">
        <f>IF(PLANILHA!F1244=0,"",PLANILHA!F1244)</f>
        <v/>
      </c>
      <c r="E1244" s="227" t="str">
        <f>IF(PLANILHA!G1244=0,"",PLANILHA!G1244)</f>
        <v/>
      </c>
      <c r="F1244" s="202"/>
      <c r="G1244" s="174" t="str">
        <f t="shared" si="39"/>
        <v>T</v>
      </c>
    </row>
    <row r="1245" spans="1:7" hidden="1" x14ac:dyDescent="0.2">
      <c r="A1245" s="172" t="str">
        <f t="shared" si="38"/>
        <v/>
      </c>
      <c r="B1245" s="225" t="str">
        <f>IF(PLANILHA!B1245=0,"",PLANILHA!B1245)</f>
        <v/>
      </c>
      <c r="C1245" s="225" t="str">
        <f>IF(PLANILHA!E1245=0,"",PLANILHA!E1245)</f>
        <v/>
      </c>
      <c r="D1245" s="226" t="str">
        <f>IF(PLANILHA!F1245=0,"",PLANILHA!F1245)</f>
        <v/>
      </c>
      <c r="E1245" s="227" t="str">
        <f>IF(PLANILHA!G1245=0,"",PLANILHA!G1245)</f>
        <v/>
      </c>
      <c r="F1245" s="202"/>
      <c r="G1245" s="174" t="str">
        <f t="shared" si="39"/>
        <v>T</v>
      </c>
    </row>
    <row r="1246" spans="1:7" hidden="1" x14ac:dyDescent="0.2">
      <c r="A1246" s="172" t="str">
        <f t="shared" si="38"/>
        <v/>
      </c>
      <c r="B1246" s="225" t="str">
        <f>IF(PLANILHA!B1246=0,"",PLANILHA!B1246)</f>
        <v/>
      </c>
      <c r="C1246" s="225" t="str">
        <f>IF(PLANILHA!E1246=0,"",PLANILHA!E1246)</f>
        <v/>
      </c>
      <c r="D1246" s="226" t="str">
        <f>IF(PLANILHA!F1246=0,"",PLANILHA!F1246)</f>
        <v/>
      </c>
      <c r="E1246" s="227" t="str">
        <f>IF(PLANILHA!G1246=0,"",PLANILHA!G1246)</f>
        <v/>
      </c>
      <c r="F1246" s="202"/>
      <c r="G1246" s="174" t="str">
        <f t="shared" si="39"/>
        <v>T</v>
      </c>
    </row>
    <row r="1247" spans="1:7" hidden="1" x14ac:dyDescent="0.2">
      <c r="A1247" s="172" t="str">
        <f t="shared" si="38"/>
        <v/>
      </c>
      <c r="B1247" s="225" t="str">
        <f>IF(PLANILHA!B1247=0,"",PLANILHA!B1247)</f>
        <v/>
      </c>
      <c r="C1247" s="225" t="str">
        <f>IF(PLANILHA!E1247=0,"",PLANILHA!E1247)</f>
        <v/>
      </c>
      <c r="D1247" s="226" t="str">
        <f>IF(PLANILHA!F1247=0,"",PLANILHA!F1247)</f>
        <v/>
      </c>
      <c r="E1247" s="227" t="str">
        <f>IF(PLANILHA!G1247=0,"",PLANILHA!G1247)</f>
        <v/>
      </c>
      <c r="F1247" s="202"/>
      <c r="G1247" s="174" t="str">
        <f t="shared" si="39"/>
        <v>T</v>
      </c>
    </row>
    <row r="1248" spans="1:7" hidden="1" x14ac:dyDescent="0.2">
      <c r="A1248" s="172" t="str">
        <f t="shared" si="38"/>
        <v/>
      </c>
      <c r="B1248" s="225" t="str">
        <f>IF(PLANILHA!B1248=0,"",PLANILHA!B1248)</f>
        <v/>
      </c>
      <c r="C1248" s="225" t="str">
        <f>IF(PLANILHA!E1248=0,"",PLANILHA!E1248)</f>
        <v/>
      </c>
      <c r="D1248" s="226" t="str">
        <f>IF(PLANILHA!F1248=0,"",PLANILHA!F1248)</f>
        <v/>
      </c>
      <c r="E1248" s="227" t="str">
        <f>IF(PLANILHA!G1248=0,"",PLANILHA!G1248)</f>
        <v/>
      </c>
      <c r="F1248" s="202"/>
      <c r="G1248" s="174" t="str">
        <f t="shared" si="39"/>
        <v>T</v>
      </c>
    </row>
    <row r="1249" spans="1:7" hidden="1" x14ac:dyDescent="0.2">
      <c r="A1249" s="172" t="str">
        <f t="shared" si="38"/>
        <v/>
      </c>
      <c r="B1249" s="225" t="str">
        <f>IF(PLANILHA!B1249=0,"",PLANILHA!B1249)</f>
        <v/>
      </c>
      <c r="C1249" s="225" t="str">
        <f>IF(PLANILHA!E1249=0,"",PLANILHA!E1249)</f>
        <v/>
      </c>
      <c r="D1249" s="226" t="str">
        <f>IF(PLANILHA!F1249=0,"",PLANILHA!F1249)</f>
        <v/>
      </c>
      <c r="E1249" s="227" t="str">
        <f>IF(PLANILHA!G1249=0,"",PLANILHA!G1249)</f>
        <v/>
      </c>
      <c r="F1249" s="202"/>
      <c r="G1249" s="174" t="str">
        <f t="shared" si="39"/>
        <v>T</v>
      </c>
    </row>
    <row r="1250" spans="1:7" hidden="1" x14ac:dyDescent="0.2">
      <c r="A1250" s="172" t="str">
        <f t="shared" si="38"/>
        <v/>
      </c>
      <c r="B1250" s="225" t="str">
        <f>IF(PLANILHA!B1250=0,"",PLANILHA!B1250)</f>
        <v/>
      </c>
      <c r="C1250" s="225" t="str">
        <f>IF(PLANILHA!E1250=0,"",PLANILHA!E1250)</f>
        <v/>
      </c>
      <c r="D1250" s="226" t="str">
        <f>IF(PLANILHA!F1250=0,"",PLANILHA!F1250)</f>
        <v/>
      </c>
      <c r="E1250" s="227" t="str">
        <f>IF(PLANILHA!G1250=0,"",PLANILHA!G1250)</f>
        <v/>
      </c>
      <c r="F1250" s="202"/>
      <c r="G1250" s="174" t="str">
        <f t="shared" si="39"/>
        <v>T</v>
      </c>
    </row>
    <row r="1251" spans="1:7" hidden="1" x14ac:dyDescent="0.2">
      <c r="A1251" s="172" t="str">
        <f t="shared" si="38"/>
        <v/>
      </c>
      <c r="B1251" s="225" t="str">
        <f>IF(PLANILHA!B1251=0,"",PLANILHA!B1251)</f>
        <v/>
      </c>
      <c r="C1251" s="225" t="str">
        <f>IF(PLANILHA!E1251=0,"",PLANILHA!E1251)</f>
        <v/>
      </c>
      <c r="D1251" s="226" t="str">
        <f>IF(PLANILHA!F1251=0,"",PLANILHA!F1251)</f>
        <v/>
      </c>
      <c r="E1251" s="227" t="str">
        <f>IF(PLANILHA!G1251=0,"",PLANILHA!G1251)</f>
        <v/>
      </c>
      <c r="F1251" s="202"/>
      <c r="G1251" s="174" t="str">
        <f t="shared" si="39"/>
        <v>T</v>
      </c>
    </row>
    <row r="1252" spans="1:7" hidden="1" x14ac:dyDescent="0.2">
      <c r="A1252" s="172" t="str">
        <f t="shared" si="38"/>
        <v/>
      </c>
      <c r="B1252" s="225" t="str">
        <f>IF(PLANILHA!B1252=0,"",PLANILHA!B1252)</f>
        <v/>
      </c>
      <c r="C1252" s="225" t="str">
        <f>IF(PLANILHA!E1252=0,"",PLANILHA!E1252)</f>
        <v/>
      </c>
      <c r="D1252" s="226" t="str">
        <f>IF(PLANILHA!F1252=0,"",PLANILHA!F1252)</f>
        <v/>
      </c>
      <c r="E1252" s="227" t="str">
        <f>IF(PLANILHA!G1252=0,"",PLANILHA!G1252)</f>
        <v/>
      </c>
      <c r="F1252" s="202"/>
      <c r="G1252" s="174" t="str">
        <f t="shared" si="39"/>
        <v>T</v>
      </c>
    </row>
    <row r="1253" spans="1:7" hidden="1" x14ac:dyDescent="0.2">
      <c r="A1253" s="172" t="str">
        <f t="shared" si="38"/>
        <v/>
      </c>
      <c r="B1253" s="225" t="str">
        <f>IF(PLANILHA!B1253=0,"",PLANILHA!B1253)</f>
        <v/>
      </c>
      <c r="C1253" s="225" t="str">
        <f>IF(PLANILHA!E1253=0,"",PLANILHA!E1253)</f>
        <v/>
      </c>
      <c r="D1253" s="226" t="str">
        <f>IF(PLANILHA!F1253=0,"",PLANILHA!F1253)</f>
        <v/>
      </c>
      <c r="E1253" s="227" t="str">
        <f>IF(PLANILHA!G1253=0,"",PLANILHA!G1253)</f>
        <v/>
      </c>
      <c r="F1253" s="202"/>
      <c r="G1253" s="174" t="str">
        <f t="shared" si="39"/>
        <v>T</v>
      </c>
    </row>
    <row r="1254" spans="1:7" hidden="1" x14ac:dyDescent="0.2">
      <c r="A1254" s="172" t="str">
        <f t="shared" si="38"/>
        <v/>
      </c>
      <c r="B1254" s="225" t="str">
        <f>IF(PLANILHA!B1254=0,"",PLANILHA!B1254)</f>
        <v/>
      </c>
      <c r="C1254" s="225" t="str">
        <f>IF(PLANILHA!E1254=0,"",PLANILHA!E1254)</f>
        <v/>
      </c>
      <c r="D1254" s="226" t="str">
        <f>IF(PLANILHA!F1254=0,"",PLANILHA!F1254)</f>
        <v/>
      </c>
      <c r="E1254" s="227" t="str">
        <f>IF(PLANILHA!G1254=0,"",PLANILHA!G1254)</f>
        <v/>
      </c>
      <c r="F1254" s="202"/>
      <c r="G1254" s="174" t="str">
        <f t="shared" si="39"/>
        <v>T</v>
      </c>
    </row>
    <row r="1255" spans="1:7" hidden="1" x14ac:dyDescent="0.2">
      <c r="A1255" s="172" t="str">
        <f t="shared" si="38"/>
        <v/>
      </c>
      <c r="B1255" s="225" t="str">
        <f>IF(PLANILHA!B1255=0,"",PLANILHA!B1255)</f>
        <v/>
      </c>
      <c r="C1255" s="225" t="str">
        <f>IF(PLANILHA!E1255=0,"",PLANILHA!E1255)</f>
        <v/>
      </c>
      <c r="D1255" s="226" t="str">
        <f>IF(PLANILHA!F1255=0,"",PLANILHA!F1255)</f>
        <v/>
      </c>
      <c r="E1255" s="227" t="str">
        <f>IF(PLANILHA!G1255=0,"",PLANILHA!G1255)</f>
        <v/>
      </c>
      <c r="F1255" s="202"/>
      <c r="G1255" s="174" t="str">
        <f t="shared" si="39"/>
        <v>T</v>
      </c>
    </row>
    <row r="1256" spans="1:7" hidden="1" x14ac:dyDescent="0.2">
      <c r="A1256" s="172" t="str">
        <f t="shared" si="38"/>
        <v/>
      </c>
      <c r="B1256" s="225" t="str">
        <f>IF(PLANILHA!B1256=0,"",PLANILHA!B1256)</f>
        <v/>
      </c>
      <c r="C1256" s="225" t="str">
        <f>IF(PLANILHA!E1256=0,"",PLANILHA!E1256)</f>
        <v/>
      </c>
      <c r="D1256" s="226" t="str">
        <f>IF(PLANILHA!F1256=0,"",PLANILHA!F1256)</f>
        <v/>
      </c>
      <c r="E1256" s="227" t="str">
        <f>IF(PLANILHA!G1256=0,"",PLANILHA!G1256)</f>
        <v/>
      </c>
      <c r="F1256" s="202"/>
      <c r="G1256" s="174" t="str">
        <f t="shared" si="39"/>
        <v>T</v>
      </c>
    </row>
    <row r="1257" spans="1:7" hidden="1" x14ac:dyDescent="0.2">
      <c r="A1257" s="172" t="str">
        <f t="shared" si="38"/>
        <v/>
      </c>
      <c r="B1257" s="225" t="str">
        <f>IF(PLANILHA!B1257=0,"",PLANILHA!B1257)</f>
        <v/>
      </c>
      <c r="C1257" s="225" t="str">
        <f>IF(PLANILHA!E1257=0,"",PLANILHA!E1257)</f>
        <v/>
      </c>
      <c r="D1257" s="226" t="str">
        <f>IF(PLANILHA!F1257=0,"",PLANILHA!F1257)</f>
        <v/>
      </c>
      <c r="E1257" s="227" t="str">
        <f>IF(PLANILHA!G1257=0,"",PLANILHA!G1257)</f>
        <v/>
      </c>
      <c r="F1257" s="202"/>
      <c r="G1257" s="174" t="str">
        <f t="shared" si="39"/>
        <v>T</v>
      </c>
    </row>
    <row r="1258" spans="1:7" hidden="1" x14ac:dyDescent="0.2">
      <c r="A1258" s="172" t="str">
        <f t="shared" si="38"/>
        <v/>
      </c>
      <c r="B1258" s="225" t="str">
        <f>IF(PLANILHA!B1258=0,"",PLANILHA!B1258)</f>
        <v/>
      </c>
      <c r="C1258" s="225" t="str">
        <f>IF(PLANILHA!E1258=0,"",PLANILHA!E1258)</f>
        <v/>
      </c>
      <c r="D1258" s="226" t="str">
        <f>IF(PLANILHA!F1258=0,"",PLANILHA!F1258)</f>
        <v/>
      </c>
      <c r="E1258" s="227" t="str">
        <f>IF(PLANILHA!G1258=0,"",PLANILHA!G1258)</f>
        <v/>
      </c>
      <c r="F1258" s="202"/>
      <c r="G1258" s="174" t="str">
        <f t="shared" si="39"/>
        <v>T</v>
      </c>
    </row>
    <row r="1259" spans="1:7" hidden="1" x14ac:dyDescent="0.2">
      <c r="A1259" s="172" t="str">
        <f t="shared" si="38"/>
        <v/>
      </c>
      <c r="B1259" s="225" t="str">
        <f>IF(PLANILHA!B1259=0,"",PLANILHA!B1259)</f>
        <v/>
      </c>
      <c r="C1259" s="225" t="str">
        <f>IF(PLANILHA!E1259=0,"",PLANILHA!E1259)</f>
        <v/>
      </c>
      <c r="D1259" s="226" t="str">
        <f>IF(PLANILHA!F1259=0,"",PLANILHA!F1259)</f>
        <v/>
      </c>
      <c r="E1259" s="227" t="str">
        <f>IF(PLANILHA!G1259=0,"",PLANILHA!G1259)</f>
        <v/>
      </c>
      <c r="F1259" s="202"/>
      <c r="G1259" s="174" t="str">
        <f t="shared" si="39"/>
        <v>T</v>
      </c>
    </row>
    <row r="1260" spans="1:7" hidden="1" x14ac:dyDescent="0.2">
      <c r="A1260" s="172" t="str">
        <f t="shared" si="38"/>
        <v/>
      </c>
      <c r="B1260" s="225" t="str">
        <f>IF(PLANILHA!B1260=0,"",PLANILHA!B1260)</f>
        <v/>
      </c>
      <c r="C1260" s="225" t="str">
        <f>IF(PLANILHA!E1260=0,"",PLANILHA!E1260)</f>
        <v/>
      </c>
      <c r="D1260" s="226" t="str">
        <f>IF(PLANILHA!F1260=0,"",PLANILHA!F1260)</f>
        <v/>
      </c>
      <c r="E1260" s="227" t="str">
        <f>IF(PLANILHA!G1260=0,"",PLANILHA!G1260)</f>
        <v/>
      </c>
      <c r="F1260" s="202"/>
      <c r="G1260" s="174" t="str">
        <f t="shared" si="39"/>
        <v>T</v>
      </c>
    </row>
    <row r="1261" spans="1:7" hidden="1" x14ac:dyDescent="0.2">
      <c r="A1261" s="172" t="str">
        <f t="shared" si="38"/>
        <v/>
      </c>
      <c r="B1261" s="225" t="str">
        <f>IF(PLANILHA!B1261=0,"",PLANILHA!B1261)</f>
        <v/>
      </c>
      <c r="C1261" s="225" t="str">
        <f>IF(PLANILHA!E1261=0,"",PLANILHA!E1261)</f>
        <v/>
      </c>
      <c r="D1261" s="226" t="str">
        <f>IF(PLANILHA!F1261=0,"",PLANILHA!F1261)</f>
        <v/>
      </c>
      <c r="E1261" s="227" t="str">
        <f>IF(PLANILHA!G1261=0,"",PLANILHA!G1261)</f>
        <v/>
      </c>
      <c r="F1261" s="202"/>
      <c r="G1261" s="174" t="str">
        <f t="shared" si="39"/>
        <v>T</v>
      </c>
    </row>
    <row r="1262" spans="1:7" hidden="1" x14ac:dyDescent="0.2">
      <c r="A1262" s="172" t="str">
        <f t="shared" si="38"/>
        <v/>
      </c>
      <c r="B1262" s="225" t="str">
        <f>IF(PLANILHA!B1262=0,"",PLANILHA!B1262)</f>
        <v/>
      </c>
      <c r="C1262" s="225" t="str">
        <f>IF(PLANILHA!E1262=0,"",PLANILHA!E1262)</f>
        <v/>
      </c>
      <c r="D1262" s="226" t="str">
        <f>IF(PLANILHA!F1262=0,"",PLANILHA!F1262)</f>
        <v/>
      </c>
      <c r="E1262" s="227" t="str">
        <f>IF(PLANILHA!G1262=0,"",PLANILHA!G1262)</f>
        <v/>
      </c>
      <c r="F1262" s="202"/>
      <c r="G1262" s="174" t="str">
        <f t="shared" si="39"/>
        <v>T</v>
      </c>
    </row>
    <row r="1263" spans="1:7" hidden="1" x14ac:dyDescent="0.2">
      <c r="A1263" s="172" t="str">
        <f t="shared" si="38"/>
        <v/>
      </c>
      <c r="B1263" s="225" t="str">
        <f>IF(PLANILHA!B1263=0,"",PLANILHA!B1263)</f>
        <v/>
      </c>
      <c r="C1263" s="225" t="str">
        <f>IF(PLANILHA!E1263=0,"",PLANILHA!E1263)</f>
        <v/>
      </c>
      <c r="D1263" s="226" t="str">
        <f>IF(PLANILHA!F1263=0,"",PLANILHA!F1263)</f>
        <v/>
      </c>
      <c r="E1263" s="227" t="str">
        <f>IF(PLANILHA!G1263=0,"",PLANILHA!G1263)</f>
        <v/>
      </c>
      <c r="F1263" s="202"/>
      <c r="G1263" s="174" t="str">
        <f t="shared" si="39"/>
        <v>T</v>
      </c>
    </row>
    <row r="1264" spans="1:7" hidden="1" x14ac:dyDescent="0.2">
      <c r="A1264" s="172" t="str">
        <f t="shared" si="38"/>
        <v/>
      </c>
      <c r="B1264" s="225" t="str">
        <f>IF(PLANILHA!B1264=0,"",PLANILHA!B1264)</f>
        <v/>
      </c>
      <c r="C1264" s="225" t="str">
        <f>IF(PLANILHA!E1264=0,"",PLANILHA!E1264)</f>
        <v/>
      </c>
      <c r="D1264" s="226" t="str">
        <f>IF(PLANILHA!F1264=0,"",PLANILHA!F1264)</f>
        <v/>
      </c>
      <c r="E1264" s="227" t="str">
        <f>IF(PLANILHA!G1264=0,"",PLANILHA!G1264)</f>
        <v/>
      </c>
      <c r="F1264" s="202"/>
      <c r="G1264" s="174" t="str">
        <f t="shared" si="39"/>
        <v>T</v>
      </c>
    </row>
    <row r="1265" spans="1:7" hidden="1" x14ac:dyDescent="0.2">
      <c r="A1265" s="172" t="str">
        <f t="shared" si="38"/>
        <v/>
      </c>
      <c r="B1265" s="225" t="str">
        <f>IF(PLANILHA!B1265=0,"",PLANILHA!B1265)</f>
        <v/>
      </c>
      <c r="C1265" s="225" t="str">
        <f>IF(PLANILHA!E1265=0,"",PLANILHA!E1265)</f>
        <v/>
      </c>
      <c r="D1265" s="226" t="str">
        <f>IF(PLANILHA!F1265=0,"",PLANILHA!F1265)</f>
        <v/>
      </c>
      <c r="E1265" s="227" t="str">
        <f>IF(PLANILHA!G1265=0,"",PLANILHA!G1265)</f>
        <v/>
      </c>
      <c r="F1265" s="202"/>
      <c r="G1265" s="174" t="str">
        <f t="shared" si="39"/>
        <v>T</v>
      </c>
    </row>
    <row r="1266" spans="1:7" hidden="1" x14ac:dyDescent="0.2">
      <c r="A1266" s="172" t="str">
        <f t="shared" si="38"/>
        <v/>
      </c>
      <c r="B1266" s="225" t="str">
        <f>IF(PLANILHA!B1266=0,"",PLANILHA!B1266)</f>
        <v/>
      </c>
      <c r="C1266" s="225" t="str">
        <f>IF(PLANILHA!E1266=0,"",PLANILHA!E1266)</f>
        <v/>
      </c>
      <c r="D1266" s="226" t="str">
        <f>IF(PLANILHA!F1266=0,"",PLANILHA!F1266)</f>
        <v/>
      </c>
      <c r="E1266" s="227" t="str">
        <f>IF(PLANILHA!G1266=0,"",PLANILHA!G1266)</f>
        <v/>
      </c>
      <c r="F1266" s="202"/>
      <c r="G1266" s="174" t="str">
        <f t="shared" si="39"/>
        <v>T</v>
      </c>
    </row>
    <row r="1267" spans="1:7" hidden="1" x14ac:dyDescent="0.2">
      <c r="A1267" s="172" t="str">
        <f t="shared" si="38"/>
        <v/>
      </c>
      <c r="B1267" s="225" t="str">
        <f>IF(PLANILHA!B1267=0,"",PLANILHA!B1267)</f>
        <v/>
      </c>
      <c r="C1267" s="225" t="str">
        <f>IF(PLANILHA!E1267=0,"",PLANILHA!E1267)</f>
        <v/>
      </c>
      <c r="D1267" s="226" t="str">
        <f>IF(PLANILHA!F1267=0,"",PLANILHA!F1267)</f>
        <v/>
      </c>
      <c r="E1267" s="227" t="str">
        <f>IF(PLANILHA!G1267=0,"",PLANILHA!G1267)</f>
        <v/>
      </c>
      <c r="F1267" s="202"/>
      <c r="G1267" s="174" t="str">
        <f t="shared" si="39"/>
        <v>T</v>
      </c>
    </row>
    <row r="1268" spans="1:7" hidden="1" x14ac:dyDescent="0.2">
      <c r="A1268" s="172" t="str">
        <f t="shared" si="38"/>
        <v/>
      </c>
      <c r="B1268" s="225" t="str">
        <f>IF(PLANILHA!B1268=0,"",PLANILHA!B1268)</f>
        <v/>
      </c>
      <c r="C1268" s="225" t="str">
        <f>IF(PLANILHA!E1268=0,"",PLANILHA!E1268)</f>
        <v/>
      </c>
      <c r="D1268" s="226" t="str">
        <f>IF(PLANILHA!F1268=0,"",PLANILHA!F1268)</f>
        <v/>
      </c>
      <c r="E1268" s="227" t="str">
        <f>IF(PLANILHA!G1268=0,"",PLANILHA!G1268)</f>
        <v/>
      </c>
      <c r="F1268" s="202"/>
      <c r="G1268" s="174" t="str">
        <f t="shared" si="39"/>
        <v>T</v>
      </c>
    </row>
    <row r="1269" spans="1:7" hidden="1" x14ac:dyDescent="0.2">
      <c r="A1269" s="172" t="str">
        <f t="shared" si="38"/>
        <v/>
      </c>
      <c r="B1269" s="225" t="str">
        <f>IF(PLANILHA!B1269=0,"",PLANILHA!B1269)</f>
        <v/>
      </c>
      <c r="C1269" s="225" t="str">
        <f>IF(PLANILHA!E1269=0,"",PLANILHA!E1269)</f>
        <v/>
      </c>
      <c r="D1269" s="226" t="str">
        <f>IF(PLANILHA!F1269=0,"",PLANILHA!F1269)</f>
        <v/>
      </c>
      <c r="E1269" s="227" t="str">
        <f>IF(PLANILHA!G1269=0,"",PLANILHA!G1269)</f>
        <v/>
      </c>
      <c r="F1269" s="202"/>
      <c r="G1269" s="174" t="str">
        <f t="shared" si="39"/>
        <v>T</v>
      </c>
    </row>
    <row r="1270" spans="1:7" hidden="1" x14ac:dyDescent="0.2">
      <c r="A1270" s="172" t="str">
        <f t="shared" si="38"/>
        <v/>
      </c>
      <c r="B1270" s="225" t="str">
        <f>IF(PLANILHA!B1270=0,"",PLANILHA!B1270)</f>
        <v/>
      </c>
      <c r="C1270" s="225" t="str">
        <f>IF(PLANILHA!E1270=0,"",PLANILHA!E1270)</f>
        <v/>
      </c>
      <c r="D1270" s="226" t="str">
        <f>IF(PLANILHA!F1270=0,"",PLANILHA!F1270)</f>
        <v/>
      </c>
      <c r="E1270" s="227" t="str">
        <f>IF(PLANILHA!G1270=0,"",PLANILHA!G1270)</f>
        <v/>
      </c>
      <c r="F1270" s="202"/>
      <c r="G1270" s="174" t="str">
        <f t="shared" si="39"/>
        <v>T</v>
      </c>
    </row>
    <row r="1271" spans="1:7" hidden="1" x14ac:dyDescent="0.2">
      <c r="A1271" s="172" t="str">
        <f t="shared" si="38"/>
        <v/>
      </c>
      <c r="B1271" s="225" t="str">
        <f>IF(PLANILHA!B1271=0,"",PLANILHA!B1271)</f>
        <v/>
      </c>
      <c r="C1271" s="225" t="str">
        <f>IF(PLANILHA!E1271=0,"",PLANILHA!E1271)</f>
        <v/>
      </c>
      <c r="D1271" s="226" t="str">
        <f>IF(PLANILHA!F1271=0,"",PLANILHA!F1271)</f>
        <v/>
      </c>
      <c r="E1271" s="227" t="str">
        <f>IF(PLANILHA!G1271=0,"",PLANILHA!G1271)</f>
        <v/>
      </c>
      <c r="F1271" s="202"/>
      <c r="G1271" s="174" t="str">
        <f t="shared" si="39"/>
        <v>T</v>
      </c>
    </row>
    <row r="1272" spans="1:7" hidden="1" x14ac:dyDescent="0.2">
      <c r="A1272" s="172" t="str">
        <f t="shared" si="38"/>
        <v/>
      </c>
      <c r="B1272" s="225" t="str">
        <f>IF(PLANILHA!B1272=0,"",PLANILHA!B1272)</f>
        <v/>
      </c>
      <c r="C1272" s="225" t="str">
        <f>IF(PLANILHA!E1272=0,"",PLANILHA!E1272)</f>
        <v/>
      </c>
      <c r="D1272" s="226" t="str">
        <f>IF(PLANILHA!F1272=0,"",PLANILHA!F1272)</f>
        <v/>
      </c>
      <c r="E1272" s="227" t="str">
        <f>IF(PLANILHA!G1272=0,"",PLANILHA!G1272)</f>
        <v/>
      </c>
      <c r="F1272" s="202"/>
      <c r="G1272" s="174" t="str">
        <f t="shared" si="39"/>
        <v>T</v>
      </c>
    </row>
    <row r="1273" spans="1:7" hidden="1" x14ac:dyDescent="0.2">
      <c r="A1273" s="172" t="str">
        <f t="shared" si="38"/>
        <v/>
      </c>
      <c r="B1273" s="225" t="str">
        <f>IF(PLANILHA!B1273=0,"",PLANILHA!B1273)</f>
        <v/>
      </c>
      <c r="C1273" s="225" t="str">
        <f>IF(PLANILHA!E1273=0,"",PLANILHA!E1273)</f>
        <v/>
      </c>
      <c r="D1273" s="226" t="str">
        <f>IF(PLANILHA!F1273=0,"",PLANILHA!F1273)</f>
        <v/>
      </c>
      <c r="E1273" s="227" t="str">
        <f>IF(PLANILHA!G1273=0,"",PLANILHA!G1273)</f>
        <v/>
      </c>
      <c r="F1273" s="202"/>
      <c r="G1273" s="174" t="str">
        <f t="shared" si="39"/>
        <v>T</v>
      </c>
    </row>
    <row r="1274" spans="1:7" hidden="1" x14ac:dyDescent="0.2">
      <c r="A1274" s="172" t="str">
        <f t="shared" si="38"/>
        <v/>
      </c>
      <c r="B1274" s="225" t="str">
        <f>IF(PLANILHA!B1274=0,"",PLANILHA!B1274)</f>
        <v/>
      </c>
      <c r="C1274" s="225" t="str">
        <f>IF(PLANILHA!E1274=0,"",PLANILHA!E1274)</f>
        <v/>
      </c>
      <c r="D1274" s="226" t="str">
        <f>IF(PLANILHA!F1274=0,"",PLANILHA!F1274)</f>
        <v/>
      </c>
      <c r="E1274" s="227" t="str">
        <f>IF(PLANILHA!G1274=0,"",PLANILHA!G1274)</f>
        <v/>
      </c>
      <c r="F1274" s="202"/>
      <c r="G1274" s="174" t="str">
        <f t="shared" si="39"/>
        <v>T</v>
      </c>
    </row>
    <row r="1275" spans="1:7" hidden="1" x14ac:dyDescent="0.2">
      <c r="A1275" s="172" t="str">
        <f t="shared" si="38"/>
        <v/>
      </c>
      <c r="B1275" s="225" t="str">
        <f>IF(PLANILHA!B1275=0,"",PLANILHA!B1275)</f>
        <v/>
      </c>
      <c r="C1275" s="225" t="str">
        <f>IF(PLANILHA!E1275=0,"",PLANILHA!E1275)</f>
        <v/>
      </c>
      <c r="D1275" s="226" t="str">
        <f>IF(PLANILHA!F1275=0,"",PLANILHA!F1275)</f>
        <v/>
      </c>
      <c r="E1275" s="227" t="str">
        <f>IF(PLANILHA!G1275=0,"",PLANILHA!G1275)</f>
        <v/>
      </c>
      <c r="F1275" s="202"/>
      <c r="G1275" s="174" t="str">
        <f t="shared" si="39"/>
        <v>T</v>
      </c>
    </row>
    <row r="1276" spans="1:7" hidden="1" x14ac:dyDescent="0.2">
      <c r="A1276" s="172" t="str">
        <f t="shared" si="38"/>
        <v/>
      </c>
      <c r="B1276" s="225" t="str">
        <f>IF(PLANILHA!B1276=0,"",PLANILHA!B1276)</f>
        <v/>
      </c>
      <c r="C1276" s="225" t="str">
        <f>IF(PLANILHA!E1276=0,"",PLANILHA!E1276)</f>
        <v/>
      </c>
      <c r="D1276" s="226" t="str">
        <f>IF(PLANILHA!F1276=0,"",PLANILHA!F1276)</f>
        <v/>
      </c>
      <c r="E1276" s="227" t="str">
        <f>IF(PLANILHA!G1276=0,"",PLANILHA!G1276)</f>
        <v/>
      </c>
      <c r="F1276" s="202"/>
      <c r="G1276" s="174" t="str">
        <f t="shared" si="39"/>
        <v>T</v>
      </c>
    </row>
    <row r="1277" spans="1:7" hidden="1" x14ac:dyDescent="0.2">
      <c r="A1277" s="172" t="str">
        <f t="shared" si="38"/>
        <v/>
      </c>
      <c r="B1277" s="225" t="str">
        <f>IF(PLANILHA!B1277=0,"",PLANILHA!B1277)</f>
        <v/>
      </c>
      <c r="C1277" s="225" t="str">
        <f>IF(PLANILHA!E1277=0,"",PLANILHA!E1277)</f>
        <v/>
      </c>
      <c r="D1277" s="226" t="str">
        <f>IF(PLANILHA!F1277=0,"",PLANILHA!F1277)</f>
        <v/>
      </c>
      <c r="E1277" s="227" t="str">
        <f>IF(PLANILHA!G1277=0,"",PLANILHA!G1277)</f>
        <v/>
      </c>
      <c r="F1277" s="202"/>
      <c r="G1277" s="174" t="str">
        <f t="shared" si="39"/>
        <v>T</v>
      </c>
    </row>
    <row r="1278" spans="1:7" hidden="1" x14ac:dyDescent="0.2">
      <c r="A1278" s="172" t="str">
        <f t="shared" si="38"/>
        <v/>
      </c>
      <c r="B1278" s="225" t="str">
        <f>IF(PLANILHA!B1278=0,"",PLANILHA!B1278)</f>
        <v/>
      </c>
      <c r="C1278" s="225" t="str">
        <f>IF(PLANILHA!E1278=0,"",PLANILHA!E1278)</f>
        <v/>
      </c>
      <c r="D1278" s="226" t="str">
        <f>IF(PLANILHA!F1278=0,"",PLANILHA!F1278)</f>
        <v/>
      </c>
      <c r="E1278" s="227" t="str">
        <f>IF(PLANILHA!G1278=0,"",PLANILHA!G1278)</f>
        <v/>
      </c>
      <c r="F1278" s="202"/>
      <c r="G1278" s="174" t="str">
        <f t="shared" si="39"/>
        <v>T</v>
      </c>
    </row>
    <row r="1279" spans="1:7" hidden="1" x14ac:dyDescent="0.2">
      <c r="A1279" s="172" t="str">
        <f t="shared" si="38"/>
        <v/>
      </c>
      <c r="B1279" s="225" t="str">
        <f>IF(PLANILHA!B1279=0,"",PLANILHA!B1279)</f>
        <v/>
      </c>
      <c r="C1279" s="225" t="str">
        <f>IF(PLANILHA!E1279=0,"",PLANILHA!E1279)</f>
        <v/>
      </c>
      <c r="D1279" s="226" t="str">
        <f>IF(PLANILHA!F1279=0,"",PLANILHA!F1279)</f>
        <v/>
      </c>
      <c r="E1279" s="227" t="str">
        <f>IF(PLANILHA!G1279=0,"",PLANILHA!G1279)</f>
        <v/>
      </c>
      <c r="F1279" s="202"/>
      <c r="G1279" s="174" t="str">
        <f t="shared" si="39"/>
        <v>T</v>
      </c>
    </row>
    <row r="1280" spans="1:7" hidden="1" x14ac:dyDescent="0.2">
      <c r="A1280" s="172" t="str">
        <f t="shared" si="38"/>
        <v/>
      </c>
      <c r="B1280" s="225" t="str">
        <f>IF(PLANILHA!B1280=0,"",PLANILHA!B1280)</f>
        <v/>
      </c>
      <c r="C1280" s="225" t="str">
        <f>IF(PLANILHA!E1280=0,"",PLANILHA!E1280)</f>
        <v/>
      </c>
      <c r="D1280" s="226" t="str">
        <f>IF(PLANILHA!F1280=0,"",PLANILHA!F1280)</f>
        <v/>
      </c>
      <c r="E1280" s="227" t="str">
        <f>IF(PLANILHA!G1280=0,"",PLANILHA!G1280)</f>
        <v/>
      </c>
      <c r="F1280" s="202"/>
      <c r="G1280" s="174" t="str">
        <f t="shared" si="39"/>
        <v>T</v>
      </c>
    </row>
    <row r="1281" spans="1:7" hidden="1" x14ac:dyDescent="0.2">
      <c r="A1281" s="172" t="str">
        <f t="shared" si="38"/>
        <v/>
      </c>
      <c r="B1281" s="225" t="str">
        <f>IF(PLANILHA!B1281=0,"",PLANILHA!B1281)</f>
        <v/>
      </c>
      <c r="C1281" s="225" t="str">
        <f>IF(PLANILHA!E1281=0,"",PLANILHA!E1281)</f>
        <v/>
      </c>
      <c r="D1281" s="226" t="str">
        <f>IF(PLANILHA!F1281=0,"",PLANILHA!F1281)</f>
        <v/>
      </c>
      <c r="E1281" s="227" t="str">
        <f>IF(PLANILHA!G1281=0,"",PLANILHA!G1281)</f>
        <v/>
      </c>
      <c r="F1281" s="202"/>
      <c r="G1281" s="174" t="str">
        <f t="shared" si="39"/>
        <v>T</v>
      </c>
    </row>
    <row r="1282" spans="1:7" hidden="1" x14ac:dyDescent="0.2">
      <c r="A1282" s="172" t="str">
        <f t="shared" si="38"/>
        <v/>
      </c>
      <c r="B1282" s="225" t="str">
        <f>IF(PLANILHA!B1282=0,"",PLANILHA!B1282)</f>
        <v/>
      </c>
      <c r="C1282" s="225" t="str">
        <f>IF(PLANILHA!E1282=0,"",PLANILHA!E1282)</f>
        <v/>
      </c>
      <c r="D1282" s="226" t="str">
        <f>IF(PLANILHA!F1282=0,"",PLANILHA!F1282)</f>
        <v/>
      </c>
      <c r="E1282" s="227" t="str">
        <f>IF(PLANILHA!G1282=0,"",PLANILHA!G1282)</f>
        <v/>
      </c>
      <c r="F1282" s="202"/>
      <c r="G1282" s="174" t="str">
        <f t="shared" si="39"/>
        <v>T</v>
      </c>
    </row>
    <row r="1283" spans="1:7" hidden="1" x14ac:dyDescent="0.2">
      <c r="A1283" s="172" t="str">
        <f t="shared" si="38"/>
        <v/>
      </c>
      <c r="B1283" s="225" t="str">
        <f>IF(PLANILHA!B1283=0,"",PLANILHA!B1283)</f>
        <v/>
      </c>
      <c r="C1283" s="225" t="str">
        <f>IF(PLANILHA!E1283=0,"",PLANILHA!E1283)</f>
        <v/>
      </c>
      <c r="D1283" s="226" t="str">
        <f>IF(PLANILHA!F1283=0,"",PLANILHA!F1283)</f>
        <v/>
      </c>
      <c r="E1283" s="227" t="str">
        <f>IF(PLANILHA!G1283=0,"",PLANILHA!G1283)</f>
        <v/>
      </c>
      <c r="F1283" s="202"/>
      <c r="G1283" s="174" t="str">
        <f t="shared" si="39"/>
        <v>T</v>
      </c>
    </row>
    <row r="1284" spans="1:7" hidden="1" x14ac:dyDescent="0.2">
      <c r="A1284" s="172" t="str">
        <f t="shared" si="38"/>
        <v/>
      </c>
      <c r="B1284" s="225" t="str">
        <f>IF(PLANILHA!B1284=0,"",PLANILHA!B1284)</f>
        <v/>
      </c>
      <c r="C1284" s="225" t="str">
        <f>IF(PLANILHA!E1284=0,"",PLANILHA!E1284)</f>
        <v/>
      </c>
      <c r="D1284" s="226" t="str">
        <f>IF(PLANILHA!F1284=0,"",PLANILHA!F1284)</f>
        <v/>
      </c>
      <c r="E1284" s="227" t="str">
        <f>IF(PLANILHA!G1284=0,"",PLANILHA!G1284)</f>
        <v/>
      </c>
      <c r="F1284" s="202"/>
      <c r="G1284" s="174" t="str">
        <f t="shared" si="39"/>
        <v>T</v>
      </c>
    </row>
    <row r="1285" spans="1:7" hidden="1" x14ac:dyDescent="0.2">
      <c r="A1285" s="172" t="str">
        <f t="shared" si="38"/>
        <v/>
      </c>
      <c r="B1285" s="225" t="str">
        <f>IF(PLANILHA!B1285=0,"",PLANILHA!B1285)</f>
        <v/>
      </c>
      <c r="C1285" s="225" t="str">
        <f>IF(PLANILHA!E1285=0,"",PLANILHA!E1285)</f>
        <v/>
      </c>
      <c r="D1285" s="226" t="str">
        <f>IF(PLANILHA!F1285=0,"",PLANILHA!F1285)</f>
        <v/>
      </c>
      <c r="E1285" s="227" t="str">
        <f>IF(PLANILHA!G1285=0,"",PLANILHA!G1285)</f>
        <v/>
      </c>
      <c r="F1285" s="202"/>
      <c r="G1285" s="174" t="str">
        <f t="shared" si="39"/>
        <v>T</v>
      </c>
    </row>
    <row r="1286" spans="1:7" hidden="1" x14ac:dyDescent="0.2">
      <c r="A1286" s="172" t="str">
        <f t="shared" si="38"/>
        <v/>
      </c>
      <c r="B1286" s="225" t="str">
        <f>IF(PLANILHA!B1286=0,"",PLANILHA!B1286)</f>
        <v/>
      </c>
      <c r="C1286" s="225" t="str">
        <f>IF(PLANILHA!E1286=0,"",PLANILHA!E1286)</f>
        <v/>
      </c>
      <c r="D1286" s="226" t="str">
        <f>IF(PLANILHA!F1286=0,"",PLANILHA!F1286)</f>
        <v/>
      </c>
      <c r="E1286" s="227" t="str">
        <f>IF(PLANILHA!G1286=0,"",PLANILHA!G1286)</f>
        <v/>
      </c>
      <c r="F1286" s="202"/>
      <c r="G1286" s="174" t="str">
        <f t="shared" si="39"/>
        <v>T</v>
      </c>
    </row>
    <row r="1287" spans="1:7" hidden="1" x14ac:dyDescent="0.2">
      <c r="A1287" s="172" t="str">
        <f t="shared" si="38"/>
        <v/>
      </c>
      <c r="B1287" s="225" t="str">
        <f>IF(PLANILHA!B1287=0,"",PLANILHA!B1287)</f>
        <v/>
      </c>
      <c r="C1287" s="225" t="str">
        <f>IF(PLANILHA!E1287=0,"",PLANILHA!E1287)</f>
        <v/>
      </c>
      <c r="D1287" s="226" t="str">
        <f>IF(PLANILHA!F1287=0,"",PLANILHA!F1287)</f>
        <v/>
      </c>
      <c r="E1287" s="227" t="str">
        <f>IF(PLANILHA!G1287=0,"",PLANILHA!G1287)</f>
        <v/>
      </c>
      <c r="F1287" s="202"/>
      <c r="G1287" s="174" t="str">
        <f t="shared" si="39"/>
        <v>T</v>
      </c>
    </row>
    <row r="1288" spans="1:7" hidden="1" x14ac:dyDescent="0.2">
      <c r="A1288" s="172" t="str">
        <f t="shared" si="38"/>
        <v/>
      </c>
      <c r="B1288" s="225" t="str">
        <f>IF(PLANILHA!B1288=0,"",PLANILHA!B1288)</f>
        <v/>
      </c>
      <c r="C1288" s="225" t="str">
        <f>IF(PLANILHA!E1288=0,"",PLANILHA!E1288)</f>
        <v/>
      </c>
      <c r="D1288" s="226" t="str">
        <f>IF(PLANILHA!F1288=0,"",PLANILHA!F1288)</f>
        <v/>
      </c>
      <c r="E1288" s="227" t="str">
        <f>IF(PLANILHA!G1288=0,"",PLANILHA!G1288)</f>
        <v/>
      </c>
      <c r="F1288" s="202"/>
      <c r="G1288" s="174" t="str">
        <f t="shared" si="39"/>
        <v>T</v>
      </c>
    </row>
    <row r="1289" spans="1:7" hidden="1" x14ac:dyDescent="0.2">
      <c r="A1289" s="172" t="str">
        <f t="shared" si="38"/>
        <v/>
      </c>
      <c r="B1289" s="225" t="str">
        <f>IF(PLANILHA!B1289=0,"",PLANILHA!B1289)</f>
        <v/>
      </c>
      <c r="C1289" s="225" t="str">
        <f>IF(PLANILHA!E1289=0,"",PLANILHA!E1289)</f>
        <v/>
      </c>
      <c r="D1289" s="226" t="str">
        <f>IF(PLANILHA!F1289=0,"",PLANILHA!F1289)</f>
        <v/>
      </c>
      <c r="E1289" s="227" t="str">
        <f>IF(PLANILHA!G1289=0,"",PLANILHA!G1289)</f>
        <v/>
      </c>
      <c r="F1289" s="202"/>
      <c r="G1289" s="174" t="str">
        <f t="shared" si="39"/>
        <v>T</v>
      </c>
    </row>
    <row r="1290" spans="1:7" hidden="1" x14ac:dyDescent="0.2">
      <c r="A1290" s="172" t="str">
        <f t="shared" si="38"/>
        <v/>
      </c>
      <c r="B1290" s="225" t="str">
        <f>IF(PLANILHA!B1290=0,"",PLANILHA!B1290)</f>
        <v/>
      </c>
      <c r="C1290" s="225" t="str">
        <f>IF(PLANILHA!E1290=0,"",PLANILHA!E1290)</f>
        <v/>
      </c>
      <c r="D1290" s="226" t="str">
        <f>IF(PLANILHA!F1290=0,"",PLANILHA!F1290)</f>
        <v/>
      </c>
      <c r="E1290" s="227" t="str">
        <f>IF(PLANILHA!G1290=0,"",PLANILHA!G1290)</f>
        <v/>
      </c>
      <c r="F1290" s="202"/>
      <c r="G1290" s="174" t="str">
        <f t="shared" si="39"/>
        <v>T</v>
      </c>
    </row>
    <row r="1291" spans="1:7" hidden="1" x14ac:dyDescent="0.2">
      <c r="A1291" s="172" t="str">
        <f t="shared" si="38"/>
        <v/>
      </c>
      <c r="B1291" s="225" t="str">
        <f>IF(PLANILHA!B1291=0,"",PLANILHA!B1291)</f>
        <v/>
      </c>
      <c r="C1291" s="225" t="str">
        <f>IF(PLANILHA!E1291=0,"",PLANILHA!E1291)</f>
        <v/>
      </c>
      <c r="D1291" s="226" t="str">
        <f>IF(PLANILHA!F1291=0,"",PLANILHA!F1291)</f>
        <v/>
      </c>
      <c r="E1291" s="227" t="str">
        <f>IF(PLANILHA!G1291=0,"",PLANILHA!G1291)</f>
        <v/>
      </c>
      <c r="F1291" s="202"/>
      <c r="G1291" s="174" t="str">
        <f t="shared" si="39"/>
        <v>T</v>
      </c>
    </row>
    <row r="1292" spans="1:7" hidden="1" x14ac:dyDescent="0.2">
      <c r="A1292" s="172" t="str">
        <f t="shared" si="38"/>
        <v/>
      </c>
      <c r="B1292" s="225" t="str">
        <f>IF(PLANILHA!B1292=0,"",PLANILHA!B1292)</f>
        <v/>
      </c>
      <c r="C1292" s="225" t="str">
        <f>IF(PLANILHA!E1292=0,"",PLANILHA!E1292)</f>
        <v/>
      </c>
      <c r="D1292" s="226" t="str">
        <f>IF(PLANILHA!F1292=0,"",PLANILHA!F1292)</f>
        <v/>
      </c>
      <c r="E1292" s="227" t="str">
        <f>IF(PLANILHA!G1292=0,"",PLANILHA!G1292)</f>
        <v/>
      </c>
      <c r="F1292" s="202"/>
      <c r="G1292" s="174" t="str">
        <f t="shared" si="39"/>
        <v>T</v>
      </c>
    </row>
    <row r="1293" spans="1:7" hidden="1" x14ac:dyDescent="0.2">
      <c r="A1293" s="172" t="str">
        <f t="shared" si="38"/>
        <v/>
      </c>
      <c r="B1293" s="225" t="str">
        <f>IF(PLANILHA!B1293=0,"",PLANILHA!B1293)</f>
        <v/>
      </c>
      <c r="C1293" s="225" t="str">
        <f>IF(PLANILHA!E1293=0,"",PLANILHA!E1293)</f>
        <v/>
      </c>
      <c r="D1293" s="226" t="str">
        <f>IF(PLANILHA!F1293=0,"",PLANILHA!F1293)</f>
        <v/>
      </c>
      <c r="E1293" s="227" t="str">
        <f>IF(PLANILHA!G1293=0,"",PLANILHA!G1293)</f>
        <v/>
      </c>
      <c r="F1293" s="202"/>
      <c r="G1293" s="174" t="str">
        <f t="shared" si="39"/>
        <v>T</v>
      </c>
    </row>
    <row r="1294" spans="1:7" hidden="1" x14ac:dyDescent="0.2">
      <c r="A1294" s="172" t="str">
        <f t="shared" ref="A1294:A1357" si="40">IF(B1294&lt;&gt;"","F","")</f>
        <v/>
      </c>
      <c r="B1294" s="225" t="str">
        <f>IF(PLANILHA!B1294=0,"",PLANILHA!B1294)</f>
        <v/>
      </c>
      <c r="C1294" s="225" t="str">
        <f>IF(PLANILHA!E1294=0,"",PLANILHA!E1294)</f>
        <v/>
      </c>
      <c r="D1294" s="226" t="str">
        <f>IF(PLANILHA!F1294=0,"",PLANILHA!F1294)</f>
        <v/>
      </c>
      <c r="E1294" s="227" t="str">
        <f>IF(PLANILHA!G1294=0,"",PLANILHA!G1294)</f>
        <v/>
      </c>
      <c r="F1294" s="202"/>
      <c r="G1294" s="174" t="str">
        <f t="shared" ref="G1294:G1357" si="41">IF(E1294="","T","I")</f>
        <v>T</v>
      </c>
    </row>
    <row r="1295" spans="1:7" hidden="1" x14ac:dyDescent="0.2">
      <c r="A1295" s="172" t="str">
        <f t="shared" si="40"/>
        <v/>
      </c>
      <c r="B1295" s="225" t="str">
        <f>IF(PLANILHA!B1295=0,"",PLANILHA!B1295)</f>
        <v/>
      </c>
      <c r="C1295" s="225" t="str">
        <f>IF(PLANILHA!E1295=0,"",PLANILHA!E1295)</f>
        <v/>
      </c>
      <c r="D1295" s="226" t="str">
        <f>IF(PLANILHA!F1295=0,"",PLANILHA!F1295)</f>
        <v/>
      </c>
      <c r="E1295" s="227" t="str">
        <f>IF(PLANILHA!G1295=0,"",PLANILHA!G1295)</f>
        <v/>
      </c>
      <c r="F1295" s="202"/>
      <c r="G1295" s="174" t="str">
        <f t="shared" si="41"/>
        <v>T</v>
      </c>
    </row>
    <row r="1296" spans="1:7" hidden="1" x14ac:dyDescent="0.2">
      <c r="A1296" s="172" t="str">
        <f t="shared" si="40"/>
        <v/>
      </c>
      <c r="B1296" s="225" t="str">
        <f>IF(PLANILHA!B1296=0,"",PLANILHA!B1296)</f>
        <v/>
      </c>
      <c r="C1296" s="225" t="str">
        <f>IF(PLANILHA!E1296=0,"",PLANILHA!E1296)</f>
        <v/>
      </c>
      <c r="D1296" s="226" t="str">
        <f>IF(PLANILHA!F1296=0,"",PLANILHA!F1296)</f>
        <v/>
      </c>
      <c r="E1296" s="227" t="str">
        <f>IF(PLANILHA!G1296=0,"",PLANILHA!G1296)</f>
        <v/>
      </c>
      <c r="F1296" s="202"/>
      <c r="G1296" s="174" t="str">
        <f t="shared" si="41"/>
        <v>T</v>
      </c>
    </row>
    <row r="1297" spans="1:7" hidden="1" x14ac:dyDescent="0.2">
      <c r="A1297" s="172" t="str">
        <f t="shared" si="40"/>
        <v/>
      </c>
      <c r="B1297" s="225" t="str">
        <f>IF(PLANILHA!B1297=0,"",PLANILHA!B1297)</f>
        <v/>
      </c>
      <c r="C1297" s="225" t="str">
        <f>IF(PLANILHA!E1297=0,"",PLANILHA!E1297)</f>
        <v/>
      </c>
      <c r="D1297" s="226" t="str">
        <f>IF(PLANILHA!F1297=0,"",PLANILHA!F1297)</f>
        <v/>
      </c>
      <c r="E1297" s="227" t="str">
        <f>IF(PLANILHA!G1297=0,"",PLANILHA!G1297)</f>
        <v/>
      </c>
      <c r="F1297" s="202"/>
      <c r="G1297" s="174" t="str">
        <f t="shared" si="41"/>
        <v>T</v>
      </c>
    </row>
    <row r="1298" spans="1:7" hidden="1" x14ac:dyDescent="0.2">
      <c r="A1298" s="172" t="str">
        <f t="shared" si="40"/>
        <v/>
      </c>
      <c r="B1298" s="225" t="str">
        <f>IF(PLANILHA!B1298=0,"",PLANILHA!B1298)</f>
        <v/>
      </c>
      <c r="C1298" s="225" t="str">
        <f>IF(PLANILHA!E1298=0,"",PLANILHA!E1298)</f>
        <v/>
      </c>
      <c r="D1298" s="226" t="str">
        <f>IF(PLANILHA!F1298=0,"",PLANILHA!F1298)</f>
        <v/>
      </c>
      <c r="E1298" s="227" t="str">
        <f>IF(PLANILHA!G1298=0,"",PLANILHA!G1298)</f>
        <v/>
      </c>
      <c r="F1298" s="202"/>
      <c r="G1298" s="174" t="str">
        <f t="shared" si="41"/>
        <v>T</v>
      </c>
    </row>
    <row r="1299" spans="1:7" hidden="1" x14ac:dyDescent="0.2">
      <c r="A1299" s="172" t="str">
        <f t="shared" si="40"/>
        <v/>
      </c>
      <c r="B1299" s="225" t="str">
        <f>IF(PLANILHA!B1299=0,"",PLANILHA!B1299)</f>
        <v/>
      </c>
      <c r="C1299" s="225" t="str">
        <f>IF(PLANILHA!E1299=0,"",PLANILHA!E1299)</f>
        <v/>
      </c>
      <c r="D1299" s="226" t="str">
        <f>IF(PLANILHA!F1299=0,"",PLANILHA!F1299)</f>
        <v/>
      </c>
      <c r="E1299" s="227" t="str">
        <f>IF(PLANILHA!G1299=0,"",PLANILHA!G1299)</f>
        <v/>
      </c>
      <c r="F1299" s="202"/>
      <c r="G1299" s="174" t="str">
        <f t="shared" si="41"/>
        <v>T</v>
      </c>
    </row>
    <row r="1300" spans="1:7" hidden="1" x14ac:dyDescent="0.2">
      <c r="A1300" s="172" t="str">
        <f t="shared" si="40"/>
        <v/>
      </c>
      <c r="B1300" s="225" t="str">
        <f>IF(PLANILHA!B1300=0,"",PLANILHA!B1300)</f>
        <v/>
      </c>
      <c r="C1300" s="225" t="str">
        <f>IF(PLANILHA!E1300=0,"",PLANILHA!E1300)</f>
        <v/>
      </c>
      <c r="D1300" s="226" t="str">
        <f>IF(PLANILHA!F1300=0,"",PLANILHA!F1300)</f>
        <v/>
      </c>
      <c r="E1300" s="227" t="str">
        <f>IF(PLANILHA!G1300=0,"",PLANILHA!G1300)</f>
        <v/>
      </c>
      <c r="F1300" s="202"/>
      <c r="G1300" s="174" t="str">
        <f t="shared" si="41"/>
        <v>T</v>
      </c>
    </row>
    <row r="1301" spans="1:7" hidden="1" x14ac:dyDescent="0.2">
      <c r="A1301" s="172" t="str">
        <f t="shared" si="40"/>
        <v/>
      </c>
      <c r="B1301" s="225" t="str">
        <f>IF(PLANILHA!B1301=0,"",PLANILHA!B1301)</f>
        <v/>
      </c>
      <c r="C1301" s="225" t="str">
        <f>IF(PLANILHA!E1301=0,"",PLANILHA!E1301)</f>
        <v/>
      </c>
      <c r="D1301" s="226" t="str">
        <f>IF(PLANILHA!F1301=0,"",PLANILHA!F1301)</f>
        <v/>
      </c>
      <c r="E1301" s="227" t="str">
        <f>IF(PLANILHA!G1301=0,"",PLANILHA!G1301)</f>
        <v/>
      </c>
      <c r="F1301" s="202"/>
      <c r="G1301" s="174" t="str">
        <f t="shared" si="41"/>
        <v>T</v>
      </c>
    </row>
    <row r="1302" spans="1:7" hidden="1" x14ac:dyDescent="0.2">
      <c r="A1302" s="172" t="str">
        <f t="shared" si="40"/>
        <v/>
      </c>
      <c r="B1302" s="225" t="str">
        <f>IF(PLANILHA!B1302=0,"",PLANILHA!B1302)</f>
        <v/>
      </c>
      <c r="C1302" s="225" t="str">
        <f>IF(PLANILHA!E1302=0,"",PLANILHA!E1302)</f>
        <v/>
      </c>
      <c r="D1302" s="226" t="str">
        <f>IF(PLANILHA!F1302=0,"",PLANILHA!F1302)</f>
        <v/>
      </c>
      <c r="E1302" s="227" t="str">
        <f>IF(PLANILHA!G1302=0,"",PLANILHA!G1302)</f>
        <v/>
      </c>
      <c r="F1302" s="202"/>
      <c r="G1302" s="174" t="str">
        <f t="shared" si="41"/>
        <v>T</v>
      </c>
    </row>
    <row r="1303" spans="1:7" hidden="1" x14ac:dyDescent="0.2">
      <c r="A1303" s="172" t="str">
        <f t="shared" si="40"/>
        <v/>
      </c>
      <c r="B1303" s="225" t="str">
        <f>IF(PLANILHA!B1303=0,"",PLANILHA!B1303)</f>
        <v/>
      </c>
      <c r="C1303" s="225" t="str">
        <f>IF(PLANILHA!E1303=0,"",PLANILHA!E1303)</f>
        <v/>
      </c>
      <c r="D1303" s="226" t="str">
        <f>IF(PLANILHA!F1303=0,"",PLANILHA!F1303)</f>
        <v/>
      </c>
      <c r="E1303" s="227" t="str">
        <f>IF(PLANILHA!G1303=0,"",PLANILHA!G1303)</f>
        <v/>
      </c>
      <c r="F1303" s="202"/>
      <c r="G1303" s="174" t="str">
        <f t="shared" si="41"/>
        <v>T</v>
      </c>
    </row>
    <row r="1304" spans="1:7" hidden="1" x14ac:dyDescent="0.2">
      <c r="A1304" s="172" t="str">
        <f t="shared" si="40"/>
        <v/>
      </c>
      <c r="B1304" s="225" t="str">
        <f>IF(PLANILHA!B1304=0,"",PLANILHA!B1304)</f>
        <v/>
      </c>
      <c r="C1304" s="225" t="str">
        <f>IF(PLANILHA!E1304=0,"",PLANILHA!E1304)</f>
        <v/>
      </c>
      <c r="D1304" s="226" t="str">
        <f>IF(PLANILHA!F1304=0,"",PLANILHA!F1304)</f>
        <v/>
      </c>
      <c r="E1304" s="227" t="str">
        <f>IF(PLANILHA!G1304=0,"",PLANILHA!G1304)</f>
        <v/>
      </c>
      <c r="F1304" s="202"/>
      <c r="G1304" s="174" t="str">
        <f t="shared" si="41"/>
        <v>T</v>
      </c>
    </row>
    <row r="1305" spans="1:7" hidden="1" x14ac:dyDescent="0.2">
      <c r="A1305" s="172" t="str">
        <f t="shared" si="40"/>
        <v/>
      </c>
      <c r="B1305" s="225" t="str">
        <f>IF(PLANILHA!B1305=0,"",PLANILHA!B1305)</f>
        <v/>
      </c>
      <c r="C1305" s="225" t="str">
        <f>IF(PLANILHA!E1305=0,"",PLANILHA!E1305)</f>
        <v/>
      </c>
      <c r="D1305" s="226" t="str">
        <f>IF(PLANILHA!F1305=0,"",PLANILHA!F1305)</f>
        <v/>
      </c>
      <c r="E1305" s="227" t="str">
        <f>IF(PLANILHA!G1305=0,"",PLANILHA!G1305)</f>
        <v/>
      </c>
      <c r="F1305" s="202"/>
      <c r="G1305" s="174" t="str">
        <f t="shared" si="41"/>
        <v>T</v>
      </c>
    </row>
    <row r="1306" spans="1:7" hidden="1" x14ac:dyDescent="0.2">
      <c r="A1306" s="172" t="str">
        <f t="shared" si="40"/>
        <v/>
      </c>
      <c r="B1306" s="225" t="str">
        <f>IF(PLANILHA!B1306=0,"",PLANILHA!B1306)</f>
        <v/>
      </c>
      <c r="C1306" s="225" t="str">
        <f>IF(PLANILHA!E1306=0,"",PLANILHA!E1306)</f>
        <v/>
      </c>
      <c r="D1306" s="226" t="str">
        <f>IF(PLANILHA!F1306=0,"",PLANILHA!F1306)</f>
        <v/>
      </c>
      <c r="E1306" s="227" t="str">
        <f>IF(PLANILHA!G1306=0,"",PLANILHA!G1306)</f>
        <v/>
      </c>
      <c r="F1306" s="202"/>
      <c r="G1306" s="174" t="str">
        <f t="shared" si="41"/>
        <v>T</v>
      </c>
    </row>
    <row r="1307" spans="1:7" hidden="1" x14ac:dyDescent="0.2">
      <c r="A1307" s="172" t="str">
        <f t="shared" si="40"/>
        <v/>
      </c>
      <c r="B1307" s="225" t="str">
        <f>IF(PLANILHA!B1307=0,"",PLANILHA!B1307)</f>
        <v/>
      </c>
      <c r="C1307" s="225" t="str">
        <f>IF(PLANILHA!E1307=0,"",PLANILHA!E1307)</f>
        <v/>
      </c>
      <c r="D1307" s="226" t="str">
        <f>IF(PLANILHA!F1307=0,"",PLANILHA!F1307)</f>
        <v/>
      </c>
      <c r="E1307" s="227" t="str">
        <f>IF(PLANILHA!G1307=0,"",PLANILHA!G1307)</f>
        <v/>
      </c>
      <c r="F1307" s="202"/>
      <c r="G1307" s="174" t="str">
        <f t="shared" si="41"/>
        <v>T</v>
      </c>
    </row>
    <row r="1308" spans="1:7" hidden="1" x14ac:dyDescent="0.2">
      <c r="A1308" s="172" t="str">
        <f t="shared" si="40"/>
        <v/>
      </c>
      <c r="B1308" s="225" t="str">
        <f>IF(PLANILHA!B1308=0,"",PLANILHA!B1308)</f>
        <v/>
      </c>
      <c r="C1308" s="225" t="str">
        <f>IF(PLANILHA!E1308=0,"",PLANILHA!E1308)</f>
        <v/>
      </c>
      <c r="D1308" s="226" t="str">
        <f>IF(PLANILHA!F1308=0,"",PLANILHA!F1308)</f>
        <v/>
      </c>
      <c r="E1308" s="227" t="str">
        <f>IF(PLANILHA!G1308=0,"",PLANILHA!G1308)</f>
        <v/>
      </c>
      <c r="F1308" s="202"/>
      <c r="G1308" s="174" t="str">
        <f t="shared" si="41"/>
        <v>T</v>
      </c>
    </row>
    <row r="1309" spans="1:7" hidden="1" x14ac:dyDescent="0.2">
      <c r="A1309" s="172" t="str">
        <f t="shared" si="40"/>
        <v/>
      </c>
      <c r="B1309" s="225" t="str">
        <f>IF(PLANILHA!B1309=0,"",PLANILHA!B1309)</f>
        <v/>
      </c>
      <c r="C1309" s="225" t="str">
        <f>IF(PLANILHA!E1309=0,"",PLANILHA!E1309)</f>
        <v/>
      </c>
      <c r="D1309" s="226" t="str">
        <f>IF(PLANILHA!F1309=0,"",PLANILHA!F1309)</f>
        <v/>
      </c>
      <c r="E1309" s="227" t="str">
        <f>IF(PLANILHA!G1309=0,"",PLANILHA!G1309)</f>
        <v/>
      </c>
      <c r="F1309" s="202"/>
      <c r="G1309" s="174" t="str">
        <f t="shared" si="41"/>
        <v>T</v>
      </c>
    </row>
    <row r="1310" spans="1:7" hidden="1" x14ac:dyDescent="0.2">
      <c r="A1310" s="172" t="str">
        <f t="shared" si="40"/>
        <v/>
      </c>
      <c r="B1310" s="225" t="str">
        <f>IF(PLANILHA!B1310=0,"",PLANILHA!B1310)</f>
        <v/>
      </c>
      <c r="C1310" s="225" t="str">
        <f>IF(PLANILHA!E1310=0,"",PLANILHA!E1310)</f>
        <v/>
      </c>
      <c r="D1310" s="226" t="str">
        <f>IF(PLANILHA!F1310=0,"",PLANILHA!F1310)</f>
        <v/>
      </c>
      <c r="E1310" s="227" t="str">
        <f>IF(PLANILHA!G1310=0,"",PLANILHA!G1310)</f>
        <v/>
      </c>
      <c r="F1310" s="202"/>
      <c r="G1310" s="174" t="str">
        <f t="shared" si="41"/>
        <v>T</v>
      </c>
    </row>
    <row r="1311" spans="1:7" hidden="1" x14ac:dyDescent="0.2">
      <c r="A1311" s="172" t="str">
        <f t="shared" si="40"/>
        <v/>
      </c>
      <c r="B1311" s="225" t="str">
        <f>IF(PLANILHA!B1311=0,"",PLANILHA!B1311)</f>
        <v/>
      </c>
      <c r="C1311" s="225" t="str">
        <f>IF(PLANILHA!E1311=0,"",PLANILHA!E1311)</f>
        <v/>
      </c>
      <c r="D1311" s="226" t="str">
        <f>IF(PLANILHA!F1311=0,"",PLANILHA!F1311)</f>
        <v/>
      </c>
      <c r="E1311" s="227" t="str">
        <f>IF(PLANILHA!G1311=0,"",PLANILHA!G1311)</f>
        <v/>
      </c>
      <c r="F1311" s="202"/>
      <c r="G1311" s="174" t="str">
        <f t="shared" si="41"/>
        <v>T</v>
      </c>
    </row>
    <row r="1312" spans="1:7" hidden="1" x14ac:dyDescent="0.2">
      <c r="A1312" s="172" t="str">
        <f t="shared" si="40"/>
        <v/>
      </c>
      <c r="B1312" s="225" t="str">
        <f>IF(PLANILHA!B1312=0,"",PLANILHA!B1312)</f>
        <v/>
      </c>
      <c r="C1312" s="225" t="str">
        <f>IF(PLANILHA!E1312=0,"",PLANILHA!E1312)</f>
        <v/>
      </c>
      <c r="D1312" s="226" t="str">
        <f>IF(PLANILHA!F1312=0,"",PLANILHA!F1312)</f>
        <v/>
      </c>
      <c r="E1312" s="227" t="str">
        <f>IF(PLANILHA!G1312=0,"",PLANILHA!G1312)</f>
        <v/>
      </c>
      <c r="F1312" s="202"/>
      <c r="G1312" s="174" t="str">
        <f t="shared" si="41"/>
        <v>T</v>
      </c>
    </row>
    <row r="1313" spans="1:7" hidden="1" x14ac:dyDescent="0.2">
      <c r="A1313" s="172" t="str">
        <f t="shared" si="40"/>
        <v/>
      </c>
      <c r="B1313" s="225" t="str">
        <f>IF(PLANILHA!B1313=0,"",PLANILHA!B1313)</f>
        <v/>
      </c>
      <c r="C1313" s="225" t="str">
        <f>IF(PLANILHA!E1313=0,"",PLANILHA!E1313)</f>
        <v/>
      </c>
      <c r="D1313" s="226" t="str">
        <f>IF(PLANILHA!F1313=0,"",PLANILHA!F1313)</f>
        <v/>
      </c>
      <c r="E1313" s="227" t="str">
        <f>IF(PLANILHA!G1313=0,"",PLANILHA!G1313)</f>
        <v/>
      </c>
      <c r="F1313" s="202"/>
      <c r="G1313" s="174" t="str">
        <f t="shared" si="41"/>
        <v>T</v>
      </c>
    </row>
    <row r="1314" spans="1:7" hidden="1" x14ac:dyDescent="0.2">
      <c r="A1314" s="172" t="str">
        <f t="shared" si="40"/>
        <v/>
      </c>
      <c r="B1314" s="225" t="str">
        <f>IF(PLANILHA!B1314=0,"",PLANILHA!B1314)</f>
        <v/>
      </c>
      <c r="C1314" s="225" t="str">
        <f>IF(PLANILHA!E1314=0,"",PLANILHA!E1314)</f>
        <v/>
      </c>
      <c r="D1314" s="226" t="str">
        <f>IF(PLANILHA!F1314=0,"",PLANILHA!F1314)</f>
        <v/>
      </c>
      <c r="E1314" s="227" t="str">
        <f>IF(PLANILHA!G1314=0,"",PLANILHA!G1314)</f>
        <v/>
      </c>
      <c r="F1314" s="202"/>
      <c r="G1314" s="174" t="str">
        <f t="shared" si="41"/>
        <v>T</v>
      </c>
    </row>
    <row r="1315" spans="1:7" hidden="1" x14ac:dyDescent="0.2">
      <c r="A1315" s="172" t="str">
        <f t="shared" si="40"/>
        <v/>
      </c>
      <c r="B1315" s="225" t="str">
        <f>IF(PLANILHA!B1315=0,"",PLANILHA!B1315)</f>
        <v/>
      </c>
      <c r="C1315" s="225" t="str">
        <f>IF(PLANILHA!E1315=0,"",PLANILHA!E1315)</f>
        <v/>
      </c>
      <c r="D1315" s="226" t="str">
        <f>IF(PLANILHA!F1315=0,"",PLANILHA!F1315)</f>
        <v/>
      </c>
      <c r="E1315" s="227" t="str">
        <f>IF(PLANILHA!G1315=0,"",PLANILHA!G1315)</f>
        <v/>
      </c>
      <c r="F1315" s="202"/>
      <c r="G1315" s="174" t="str">
        <f t="shared" si="41"/>
        <v>T</v>
      </c>
    </row>
    <row r="1316" spans="1:7" hidden="1" x14ac:dyDescent="0.2">
      <c r="A1316" s="172" t="str">
        <f t="shared" si="40"/>
        <v/>
      </c>
      <c r="B1316" s="225" t="str">
        <f>IF(PLANILHA!B1316=0,"",PLANILHA!B1316)</f>
        <v/>
      </c>
      <c r="C1316" s="225" t="str">
        <f>IF(PLANILHA!E1316=0,"",PLANILHA!E1316)</f>
        <v/>
      </c>
      <c r="D1316" s="226" t="str">
        <f>IF(PLANILHA!F1316=0,"",PLANILHA!F1316)</f>
        <v/>
      </c>
      <c r="E1316" s="227" t="str">
        <f>IF(PLANILHA!G1316=0,"",PLANILHA!G1316)</f>
        <v/>
      </c>
      <c r="F1316" s="202"/>
      <c r="G1316" s="174" t="str">
        <f t="shared" si="41"/>
        <v>T</v>
      </c>
    </row>
    <row r="1317" spans="1:7" hidden="1" x14ac:dyDescent="0.2">
      <c r="A1317" s="172" t="str">
        <f t="shared" si="40"/>
        <v/>
      </c>
      <c r="B1317" s="225" t="str">
        <f>IF(PLANILHA!B1317=0,"",PLANILHA!B1317)</f>
        <v/>
      </c>
      <c r="C1317" s="225" t="str">
        <f>IF(PLANILHA!E1317=0,"",PLANILHA!E1317)</f>
        <v/>
      </c>
      <c r="D1317" s="226" t="str">
        <f>IF(PLANILHA!F1317=0,"",PLANILHA!F1317)</f>
        <v/>
      </c>
      <c r="E1317" s="227" t="str">
        <f>IF(PLANILHA!G1317=0,"",PLANILHA!G1317)</f>
        <v/>
      </c>
      <c r="F1317" s="202"/>
      <c r="G1317" s="174" t="str">
        <f t="shared" si="41"/>
        <v>T</v>
      </c>
    </row>
    <row r="1318" spans="1:7" hidden="1" x14ac:dyDescent="0.2">
      <c r="A1318" s="172" t="str">
        <f t="shared" si="40"/>
        <v/>
      </c>
      <c r="B1318" s="225" t="str">
        <f>IF(PLANILHA!B1318=0,"",PLANILHA!B1318)</f>
        <v/>
      </c>
      <c r="C1318" s="225" t="str">
        <f>IF(PLANILHA!E1318=0,"",PLANILHA!E1318)</f>
        <v/>
      </c>
      <c r="D1318" s="226" t="str">
        <f>IF(PLANILHA!F1318=0,"",PLANILHA!F1318)</f>
        <v/>
      </c>
      <c r="E1318" s="227" t="str">
        <f>IF(PLANILHA!G1318=0,"",PLANILHA!G1318)</f>
        <v/>
      </c>
      <c r="F1318" s="202"/>
      <c r="G1318" s="174" t="str">
        <f t="shared" si="41"/>
        <v>T</v>
      </c>
    </row>
    <row r="1319" spans="1:7" hidden="1" x14ac:dyDescent="0.2">
      <c r="A1319" s="172" t="str">
        <f t="shared" si="40"/>
        <v/>
      </c>
      <c r="B1319" s="225" t="str">
        <f>IF(PLANILHA!B1319=0,"",PLANILHA!B1319)</f>
        <v/>
      </c>
      <c r="C1319" s="225" t="str">
        <f>IF(PLANILHA!E1319=0,"",PLANILHA!E1319)</f>
        <v/>
      </c>
      <c r="D1319" s="226" t="str">
        <f>IF(PLANILHA!F1319=0,"",PLANILHA!F1319)</f>
        <v/>
      </c>
      <c r="E1319" s="227" t="str">
        <f>IF(PLANILHA!G1319=0,"",PLANILHA!G1319)</f>
        <v/>
      </c>
      <c r="F1319" s="202"/>
      <c r="G1319" s="174" t="str">
        <f t="shared" si="41"/>
        <v>T</v>
      </c>
    </row>
    <row r="1320" spans="1:7" hidden="1" x14ac:dyDescent="0.2">
      <c r="A1320" s="172" t="str">
        <f t="shared" si="40"/>
        <v/>
      </c>
      <c r="B1320" s="225" t="str">
        <f>IF(PLANILHA!B1320=0,"",PLANILHA!B1320)</f>
        <v/>
      </c>
      <c r="C1320" s="225" t="str">
        <f>IF(PLANILHA!E1320=0,"",PLANILHA!E1320)</f>
        <v/>
      </c>
      <c r="D1320" s="226" t="str">
        <f>IF(PLANILHA!F1320=0,"",PLANILHA!F1320)</f>
        <v/>
      </c>
      <c r="E1320" s="227" t="str">
        <f>IF(PLANILHA!G1320=0,"",PLANILHA!G1320)</f>
        <v/>
      </c>
      <c r="F1320" s="202"/>
      <c r="G1320" s="174" t="str">
        <f t="shared" si="41"/>
        <v>T</v>
      </c>
    </row>
    <row r="1321" spans="1:7" hidden="1" x14ac:dyDescent="0.2">
      <c r="A1321" s="172" t="str">
        <f t="shared" si="40"/>
        <v/>
      </c>
      <c r="B1321" s="225" t="str">
        <f>IF(PLANILHA!B1321=0,"",PLANILHA!B1321)</f>
        <v/>
      </c>
      <c r="C1321" s="225" t="str">
        <f>IF(PLANILHA!E1321=0,"",PLANILHA!E1321)</f>
        <v/>
      </c>
      <c r="D1321" s="226" t="str">
        <f>IF(PLANILHA!F1321=0,"",PLANILHA!F1321)</f>
        <v/>
      </c>
      <c r="E1321" s="227" t="str">
        <f>IF(PLANILHA!G1321=0,"",PLANILHA!G1321)</f>
        <v/>
      </c>
      <c r="F1321" s="202"/>
      <c r="G1321" s="174" t="str">
        <f t="shared" si="41"/>
        <v>T</v>
      </c>
    </row>
    <row r="1322" spans="1:7" hidden="1" x14ac:dyDescent="0.2">
      <c r="A1322" s="172" t="str">
        <f t="shared" si="40"/>
        <v/>
      </c>
      <c r="B1322" s="225" t="str">
        <f>IF(PLANILHA!B1322=0,"",PLANILHA!B1322)</f>
        <v/>
      </c>
      <c r="C1322" s="225" t="str">
        <f>IF(PLANILHA!E1322=0,"",PLANILHA!E1322)</f>
        <v/>
      </c>
      <c r="D1322" s="226" t="str">
        <f>IF(PLANILHA!F1322=0,"",PLANILHA!F1322)</f>
        <v/>
      </c>
      <c r="E1322" s="227" t="str">
        <f>IF(PLANILHA!G1322=0,"",PLANILHA!G1322)</f>
        <v/>
      </c>
      <c r="F1322" s="202"/>
      <c r="G1322" s="174" t="str">
        <f t="shared" si="41"/>
        <v>T</v>
      </c>
    </row>
    <row r="1323" spans="1:7" hidden="1" x14ac:dyDescent="0.2">
      <c r="A1323" s="172" t="str">
        <f t="shared" si="40"/>
        <v/>
      </c>
      <c r="B1323" s="225" t="str">
        <f>IF(PLANILHA!B1323=0,"",PLANILHA!B1323)</f>
        <v/>
      </c>
      <c r="C1323" s="225" t="str">
        <f>IF(PLANILHA!E1323=0,"",PLANILHA!E1323)</f>
        <v/>
      </c>
      <c r="D1323" s="226" t="str">
        <f>IF(PLANILHA!F1323=0,"",PLANILHA!F1323)</f>
        <v/>
      </c>
      <c r="E1323" s="227" t="str">
        <f>IF(PLANILHA!G1323=0,"",PLANILHA!G1323)</f>
        <v/>
      </c>
      <c r="F1323" s="202"/>
      <c r="G1323" s="174" t="str">
        <f t="shared" si="41"/>
        <v>T</v>
      </c>
    </row>
    <row r="1324" spans="1:7" hidden="1" x14ac:dyDescent="0.2">
      <c r="A1324" s="172" t="str">
        <f t="shared" si="40"/>
        <v/>
      </c>
      <c r="B1324" s="225" t="str">
        <f>IF(PLANILHA!B1324=0,"",PLANILHA!B1324)</f>
        <v/>
      </c>
      <c r="C1324" s="225" t="str">
        <f>IF(PLANILHA!E1324=0,"",PLANILHA!E1324)</f>
        <v/>
      </c>
      <c r="D1324" s="226" t="str">
        <f>IF(PLANILHA!F1324=0,"",PLANILHA!F1324)</f>
        <v/>
      </c>
      <c r="E1324" s="227" t="str">
        <f>IF(PLANILHA!G1324=0,"",PLANILHA!G1324)</f>
        <v/>
      </c>
      <c r="F1324" s="202"/>
      <c r="G1324" s="174" t="str">
        <f t="shared" si="41"/>
        <v>T</v>
      </c>
    </row>
    <row r="1325" spans="1:7" hidden="1" x14ac:dyDescent="0.2">
      <c r="A1325" s="172" t="str">
        <f t="shared" si="40"/>
        <v/>
      </c>
      <c r="B1325" s="225" t="str">
        <f>IF(PLANILHA!B1325=0,"",PLANILHA!B1325)</f>
        <v/>
      </c>
      <c r="C1325" s="225" t="str">
        <f>IF(PLANILHA!E1325=0,"",PLANILHA!E1325)</f>
        <v/>
      </c>
      <c r="D1325" s="226" t="str">
        <f>IF(PLANILHA!F1325=0,"",PLANILHA!F1325)</f>
        <v/>
      </c>
      <c r="E1325" s="227" t="str">
        <f>IF(PLANILHA!G1325=0,"",PLANILHA!G1325)</f>
        <v/>
      </c>
      <c r="F1325" s="202"/>
      <c r="G1325" s="174" t="str">
        <f t="shared" si="41"/>
        <v>T</v>
      </c>
    </row>
    <row r="1326" spans="1:7" hidden="1" x14ac:dyDescent="0.2">
      <c r="A1326" s="172" t="str">
        <f t="shared" si="40"/>
        <v/>
      </c>
      <c r="B1326" s="225" t="str">
        <f>IF(PLANILHA!B1326=0,"",PLANILHA!B1326)</f>
        <v/>
      </c>
      <c r="C1326" s="225" t="str">
        <f>IF(PLANILHA!E1326=0,"",PLANILHA!E1326)</f>
        <v/>
      </c>
      <c r="D1326" s="226" t="str">
        <f>IF(PLANILHA!F1326=0,"",PLANILHA!F1326)</f>
        <v/>
      </c>
      <c r="E1326" s="227" t="str">
        <f>IF(PLANILHA!G1326=0,"",PLANILHA!G1326)</f>
        <v/>
      </c>
      <c r="F1326" s="202"/>
      <c r="G1326" s="174" t="str">
        <f t="shared" si="41"/>
        <v>T</v>
      </c>
    </row>
    <row r="1327" spans="1:7" hidden="1" x14ac:dyDescent="0.2">
      <c r="A1327" s="172" t="str">
        <f t="shared" si="40"/>
        <v/>
      </c>
      <c r="B1327" s="225" t="str">
        <f>IF(PLANILHA!B1327=0,"",PLANILHA!B1327)</f>
        <v/>
      </c>
      <c r="C1327" s="225" t="str">
        <f>IF(PLANILHA!E1327=0,"",PLANILHA!E1327)</f>
        <v/>
      </c>
      <c r="D1327" s="226" t="str">
        <f>IF(PLANILHA!F1327=0,"",PLANILHA!F1327)</f>
        <v/>
      </c>
      <c r="E1327" s="227" t="str">
        <f>IF(PLANILHA!G1327=0,"",PLANILHA!G1327)</f>
        <v/>
      </c>
      <c r="F1327" s="202"/>
      <c r="G1327" s="174" t="str">
        <f t="shared" si="41"/>
        <v>T</v>
      </c>
    </row>
    <row r="1328" spans="1:7" hidden="1" x14ac:dyDescent="0.2">
      <c r="A1328" s="172" t="str">
        <f t="shared" si="40"/>
        <v/>
      </c>
      <c r="B1328" s="225" t="str">
        <f>IF(PLANILHA!B1328=0,"",PLANILHA!B1328)</f>
        <v/>
      </c>
      <c r="C1328" s="225" t="str">
        <f>IF(PLANILHA!E1328=0,"",PLANILHA!E1328)</f>
        <v/>
      </c>
      <c r="D1328" s="226" t="str">
        <f>IF(PLANILHA!F1328=0,"",PLANILHA!F1328)</f>
        <v/>
      </c>
      <c r="E1328" s="227" t="str">
        <f>IF(PLANILHA!G1328=0,"",PLANILHA!G1328)</f>
        <v/>
      </c>
      <c r="F1328" s="202"/>
      <c r="G1328" s="174" t="str">
        <f t="shared" si="41"/>
        <v>T</v>
      </c>
    </row>
    <row r="1329" spans="1:7" hidden="1" x14ac:dyDescent="0.2">
      <c r="A1329" s="172" t="str">
        <f t="shared" si="40"/>
        <v/>
      </c>
      <c r="B1329" s="225" t="str">
        <f>IF(PLANILHA!B1329=0,"",PLANILHA!B1329)</f>
        <v/>
      </c>
      <c r="C1329" s="225" t="str">
        <f>IF(PLANILHA!E1329=0,"",PLANILHA!E1329)</f>
        <v/>
      </c>
      <c r="D1329" s="226" t="str">
        <f>IF(PLANILHA!F1329=0,"",PLANILHA!F1329)</f>
        <v/>
      </c>
      <c r="E1329" s="227" t="str">
        <f>IF(PLANILHA!G1329=0,"",PLANILHA!G1329)</f>
        <v/>
      </c>
      <c r="F1329" s="202"/>
      <c r="G1329" s="174" t="str">
        <f t="shared" si="41"/>
        <v>T</v>
      </c>
    </row>
    <row r="1330" spans="1:7" hidden="1" x14ac:dyDescent="0.2">
      <c r="A1330" s="172" t="str">
        <f t="shared" si="40"/>
        <v/>
      </c>
      <c r="B1330" s="225" t="str">
        <f>IF(PLANILHA!B1330=0,"",PLANILHA!B1330)</f>
        <v/>
      </c>
      <c r="C1330" s="225" t="str">
        <f>IF(PLANILHA!E1330=0,"",PLANILHA!E1330)</f>
        <v/>
      </c>
      <c r="D1330" s="226" t="str">
        <f>IF(PLANILHA!F1330=0,"",PLANILHA!F1330)</f>
        <v/>
      </c>
      <c r="E1330" s="227" t="str">
        <f>IF(PLANILHA!G1330=0,"",PLANILHA!G1330)</f>
        <v/>
      </c>
      <c r="F1330" s="202"/>
      <c r="G1330" s="174" t="str">
        <f t="shared" si="41"/>
        <v>T</v>
      </c>
    </row>
    <row r="1331" spans="1:7" hidden="1" x14ac:dyDescent="0.2">
      <c r="A1331" s="172" t="str">
        <f t="shared" si="40"/>
        <v/>
      </c>
      <c r="B1331" s="225" t="str">
        <f>IF(PLANILHA!B1331=0,"",PLANILHA!B1331)</f>
        <v/>
      </c>
      <c r="C1331" s="225" t="str">
        <f>IF(PLANILHA!E1331=0,"",PLANILHA!E1331)</f>
        <v/>
      </c>
      <c r="D1331" s="226" t="str">
        <f>IF(PLANILHA!F1331=0,"",PLANILHA!F1331)</f>
        <v/>
      </c>
      <c r="E1331" s="227" t="str">
        <f>IF(PLANILHA!G1331=0,"",PLANILHA!G1331)</f>
        <v/>
      </c>
      <c r="F1331" s="202"/>
      <c r="G1331" s="174" t="str">
        <f t="shared" si="41"/>
        <v>T</v>
      </c>
    </row>
    <row r="1332" spans="1:7" hidden="1" x14ac:dyDescent="0.2">
      <c r="A1332" s="172" t="str">
        <f t="shared" si="40"/>
        <v/>
      </c>
      <c r="B1332" s="225" t="str">
        <f>IF(PLANILHA!B1332=0,"",PLANILHA!B1332)</f>
        <v/>
      </c>
      <c r="C1332" s="225" t="str">
        <f>IF(PLANILHA!E1332=0,"",PLANILHA!E1332)</f>
        <v/>
      </c>
      <c r="D1332" s="226" t="str">
        <f>IF(PLANILHA!F1332=0,"",PLANILHA!F1332)</f>
        <v/>
      </c>
      <c r="E1332" s="227" t="str">
        <f>IF(PLANILHA!G1332=0,"",PLANILHA!G1332)</f>
        <v/>
      </c>
      <c r="F1332" s="202"/>
      <c r="G1332" s="174" t="str">
        <f t="shared" si="41"/>
        <v>T</v>
      </c>
    </row>
    <row r="1333" spans="1:7" hidden="1" x14ac:dyDescent="0.2">
      <c r="A1333" s="172" t="str">
        <f t="shared" si="40"/>
        <v/>
      </c>
      <c r="B1333" s="225" t="str">
        <f>IF(PLANILHA!B1333=0,"",PLANILHA!B1333)</f>
        <v/>
      </c>
      <c r="C1333" s="225" t="str">
        <f>IF(PLANILHA!E1333=0,"",PLANILHA!E1333)</f>
        <v/>
      </c>
      <c r="D1333" s="226" t="str">
        <f>IF(PLANILHA!F1333=0,"",PLANILHA!F1333)</f>
        <v/>
      </c>
      <c r="E1333" s="227" t="str">
        <f>IF(PLANILHA!G1333=0,"",PLANILHA!G1333)</f>
        <v/>
      </c>
      <c r="F1333" s="202"/>
      <c r="G1333" s="174" t="str">
        <f t="shared" si="41"/>
        <v>T</v>
      </c>
    </row>
    <row r="1334" spans="1:7" hidden="1" x14ac:dyDescent="0.2">
      <c r="A1334" s="172" t="str">
        <f t="shared" si="40"/>
        <v/>
      </c>
      <c r="B1334" s="225" t="str">
        <f>IF(PLANILHA!B1334=0,"",PLANILHA!B1334)</f>
        <v/>
      </c>
      <c r="C1334" s="225" t="str">
        <f>IF(PLANILHA!E1334=0,"",PLANILHA!E1334)</f>
        <v/>
      </c>
      <c r="D1334" s="226" t="str">
        <f>IF(PLANILHA!F1334=0,"",PLANILHA!F1334)</f>
        <v/>
      </c>
      <c r="E1334" s="227" t="str">
        <f>IF(PLANILHA!G1334=0,"",PLANILHA!G1334)</f>
        <v/>
      </c>
      <c r="F1334" s="202"/>
      <c r="G1334" s="174" t="str">
        <f t="shared" si="41"/>
        <v>T</v>
      </c>
    </row>
    <row r="1335" spans="1:7" hidden="1" x14ac:dyDescent="0.2">
      <c r="A1335" s="172" t="str">
        <f t="shared" si="40"/>
        <v/>
      </c>
      <c r="B1335" s="225" t="str">
        <f>IF(PLANILHA!B1335=0,"",PLANILHA!B1335)</f>
        <v/>
      </c>
      <c r="C1335" s="225" t="str">
        <f>IF(PLANILHA!E1335=0,"",PLANILHA!E1335)</f>
        <v/>
      </c>
      <c r="D1335" s="226" t="str">
        <f>IF(PLANILHA!F1335=0,"",PLANILHA!F1335)</f>
        <v/>
      </c>
      <c r="E1335" s="227" t="str">
        <f>IF(PLANILHA!G1335=0,"",PLANILHA!G1335)</f>
        <v/>
      </c>
      <c r="F1335" s="202"/>
      <c r="G1335" s="174" t="str">
        <f t="shared" si="41"/>
        <v>T</v>
      </c>
    </row>
    <row r="1336" spans="1:7" hidden="1" x14ac:dyDescent="0.2">
      <c r="A1336" s="172" t="str">
        <f t="shared" si="40"/>
        <v/>
      </c>
      <c r="B1336" s="225" t="str">
        <f>IF(PLANILHA!B1336=0,"",PLANILHA!B1336)</f>
        <v/>
      </c>
      <c r="C1336" s="225" t="str">
        <f>IF(PLANILHA!E1336=0,"",PLANILHA!E1336)</f>
        <v/>
      </c>
      <c r="D1336" s="226" t="str">
        <f>IF(PLANILHA!F1336=0,"",PLANILHA!F1336)</f>
        <v/>
      </c>
      <c r="E1336" s="227" t="str">
        <f>IF(PLANILHA!G1336=0,"",PLANILHA!G1336)</f>
        <v/>
      </c>
      <c r="F1336" s="202"/>
      <c r="G1336" s="174" t="str">
        <f t="shared" si="41"/>
        <v>T</v>
      </c>
    </row>
    <row r="1337" spans="1:7" hidden="1" x14ac:dyDescent="0.2">
      <c r="A1337" s="172" t="str">
        <f t="shared" si="40"/>
        <v/>
      </c>
      <c r="B1337" s="225" t="str">
        <f>IF(PLANILHA!B1337=0,"",PLANILHA!B1337)</f>
        <v/>
      </c>
      <c r="C1337" s="225" t="str">
        <f>IF(PLANILHA!E1337=0,"",PLANILHA!E1337)</f>
        <v/>
      </c>
      <c r="D1337" s="226" t="str">
        <f>IF(PLANILHA!F1337=0,"",PLANILHA!F1337)</f>
        <v/>
      </c>
      <c r="E1337" s="227" t="str">
        <f>IF(PLANILHA!G1337=0,"",PLANILHA!G1337)</f>
        <v/>
      </c>
      <c r="F1337" s="202"/>
      <c r="G1337" s="174" t="str">
        <f t="shared" si="41"/>
        <v>T</v>
      </c>
    </row>
    <row r="1338" spans="1:7" hidden="1" x14ac:dyDescent="0.2">
      <c r="A1338" s="172" t="str">
        <f t="shared" si="40"/>
        <v/>
      </c>
      <c r="B1338" s="225" t="str">
        <f>IF(PLANILHA!B1338=0,"",PLANILHA!B1338)</f>
        <v/>
      </c>
      <c r="C1338" s="225" t="str">
        <f>IF(PLANILHA!E1338=0,"",PLANILHA!E1338)</f>
        <v/>
      </c>
      <c r="D1338" s="226" t="str">
        <f>IF(PLANILHA!F1338=0,"",PLANILHA!F1338)</f>
        <v/>
      </c>
      <c r="E1338" s="227" t="str">
        <f>IF(PLANILHA!G1338=0,"",PLANILHA!G1338)</f>
        <v/>
      </c>
      <c r="F1338" s="202"/>
      <c r="G1338" s="174" t="str">
        <f t="shared" si="41"/>
        <v>T</v>
      </c>
    </row>
    <row r="1339" spans="1:7" hidden="1" x14ac:dyDescent="0.2">
      <c r="A1339" s="172" t="str">
        <f t="shared" si="40"/>
        <v/>
      </c>
      <c r="B1339" s="225" t="str">
        <f>IF(PLANILHA!B1339=0,"",PLANILHA!B1339)</f>
        <v/>
      </c>
      <c r="C1339" s="225" t="str">
        <f>IF(PLANILHA!E1339=0,"",PLANILHA!E1339)</f>
        <v/>
      </c>
      <c r="D1339" s="226" t="str">
        <f>IF(PLANILHA!F1339=0,"",PLANILHA!F1339)</f>
        <v/>
      </c>
      <c r="E1339" s="227" t="str">
        <f>IF(PLANILHA!G1339=0,"",PLANILHA!G1339)</f>
        <v/>
      </c>
      <c r="F1339" s="202"/>
      <c r="G1339" s="174" t="str">
        <f t="shared" si="41"/>
        <v>T</v>
      </c>
    </row>
    <row r="1340" spans="1:7" hidden="1" x14ac:dyDescent="0.2">
      <c r="A1340" s="172" t="str">
        <f t="shared" si="40"/>
        <v/>
      </c>
      <c r="B1340" s="225" t="str">
        <f>IF(PLANILHA!B1340=0,"",PLANILHA!B1340)</f>
        <v/>
      </c>
      <c r="C1340" s="225" t="str">
        <f>IF(PLANILHA!E1340=0,"",PLANILHA!E1340)</f>
        <v/>
      </c>
      <c r="D1340" s="226" t="str">
        <f>IF(PLANILHA!F1340=0,"",PLANILHA!F1340)</f>
        <v/>
      </c>
      <c r="E1340" s="227" t="str">
        <f>IF(PLANILHA!G1340=0,"",PLANILHA!G1340)</f>
        <v/>
      </c>
      <c r="F1340" s="202"/>
      <c r="G1340" s="174" t="str">
        <f t="shared" si="41"/>
        <v>T</v>
      </c>
    </row>
    <row r="1341" spans="1:7" hidden="1" x14ac:dyDescent="0.2">
      <c r="A1341" s="172" t="str">
        <f t="shared" si="40"/>
        <v/>
      </c>
      <c r="B1341" s="225" t="str">
        <f>IF(PLANILHA!B1341=0,"",PLANILHA!B1341)</f>
        <v/>
      </c>
      <c r="C1341" s="225" t="str">
        <f>IF(PLANILHA!E1341=0,"",PLANILHA!E1341)</f>
        <v/>
      </c>
      <c r="D1341" s="226" t="str">
        <f>IF(PLANILHA!F1341=0,"",PLANILHA!F1341)</f>
        <v/>
      </c>
      <c r="E1341" s="227" t="str">
        <f>IF(PLANILHA!G1341=0,"",PLANILHA!G1341)</f>
        <v/>
      </c>
      <c r="F1341" s="202"/>
      <c r="G1341" s="174" t="str">
        <f t="shared" si="41"/>
        <v>T</v>
      </c>
    </row>
    <row r="1342" spans="1:7" hidden="1" x14ac:dyDescent="0.2">
      <c r="A1342" s="172" t="str">
        <f t="shared" si="40"/>
        <v/>
      </c>
      <c r="B1342" s="225" t="str">
        <f>IF(PLANILHA!B1342=0,"",PLANILHA!B1342)</f>
        <v/>
      </c>
      <c r="C1342" s="225" t="str">
        <f>IF(PLANILHA!E1342=0,"",PLANILHA!E1342)</f>
        <v/>
      </c>
      <c r="D1342" s="226" t="str">
        <f>IF(PLANILHA!F1342=0,"",PLANILHA!F1342)</f>
        <v/>
      </c>
      <c r="E1342" s="227" t="str">
        <f>IF(PLANILHA!G1342=0,"",PLANILHA!G1342)</f>
        <v/>
      </c>
      <c r="F1342" s="202"/>
      <c r="G1342" s="174" t="str">
        <f t="shared" si="41"/>
        <v>T</v>
      </c>
    </row>
    <row r="1343" spans="1:7" hidden="1" x14ac:dyDescent="0.2">
      <c r="A1343" s="172" t="str">
        <f t="shared" si="40"/>
        <v/>
      </c>
      <c r="B1343" s="225" t="str">
        <f>IF(PLANILHA!B1343=0,"",PLANILHA!B1343)</f>
        <v/>
      </c>
      <c r="C1343" s="225" t="str">
        <f>IF(PLANILHA!E1343=0,"",PLANILHA!E1343)</f>
        <v/>
      </c>
      <c r="D1343" s="226" t="str">
        <f>IF(PLANILHA!F1343=0,"",PLANILHA!F1343)</f>
        <v/>
      </c>
      <c r="E1343" s="227" t="str">
        <f>IF(PLANILHA!G1343=0,"",PLANILHA!G1343)</f>
        <v/>
      </c>
      <c r="F1343" s="202"/>
      <c r="G1343" s="174" t="str">
        <f t="shared" si="41"/>
        <v>T</v>
      </c>
    </row>
    <row r="1344" spans="1:7" hidden="1" x14ac:dyDescent="0.2">
      <c r="A1344" s="172" t="str">
        <f t="shared" si="40"/>
        <v/>
      </c>
      <c r="B1344" s="225" t="str">
        <f>IF(PLANILHA!B1344=0,"",PLANILHA!B1344)</f>
        <v/>
      </c>
      <c r="C1344" s="225" t="str">
        <f>IF(PLANILHA!E1344=0,"",PLANILHA!E1344)</f>
        <v/>
      </c>
      <c r="D1344" s="226" t="str">
        <f>IF(PLANILHA!F1344=0,"",PLANILHA!F1344)</f>
        <v/>
      </c>
      <c r="E1344" s="227" t="str">
        <f>IF(PLANILHA!G1344=0,"",PLANILHA!G1344)</f>
        <v/>
      </c>
      <c r="F1344" s="202"/>
      <c r="G1344" s="174" t="str">
        <f t="shared" si="41"/>
        <v>T</v>
      </c>
    </row>
    <row r="1345" spans="1:7" hidden="1" x14ac:dyDescent="0.2">
      <c r="A1345" s="172" t="str">
        <f t="shared" si="40"/>
        <v/>
      </c>
      <c r="B1345" s="225" t="str">
        <f>IF(PLANILHA!B1345=0,"",PLANILHA!B1345)</f>
        <v/>
      </c>
      <c r="C1345" s="225" t="str">
        <f>IF(PLANILHA!E1345=0,"",PLANILHA!E1345)</f>
        <v/>
      </c>
      <c r="D1345" s="226" t="str">
        <f>IF(PLANILHA!F1345=0,"",PLANILHA!F1345)</f>
        <v/>
      </c>
      <c r="E1345" s="227" t="str">
        <f>IF(PLANILHA!G1345=0,"",PLANILHA!G1345)</f>
        <v/>
      </c>
      <c r="F1345" s="202"/>
      <c r="G1345" s="174" t="str">
        <f t="shared" si="41"/>
        <v>T</v>
      </c>
    </row>
    <row r="1346" spans="1:7" hidden="1" x14ac:dyDescent="0.2">
      <c r="A1346" s="172" t="str">
        <f t="shared" si="40"/>
        <v/>
      </c>
      <c r="B1346" s="225" t="str">
        <f>IF(PLANILHA!B1346=0,"",PLANILHA!B1346)</f>
        <v/>
      </c>
      <c r="C1346" s="225" t="str">
        <f>IF(PLANILHA!E1346=0,"",PLANILHA!E1346)</f>
        <v/>
      </c>
      <c r="D1346" s="226" t="str">
        <f>IF(PLANILHA!F1346=0,"",PLANILHA!F1346)</f>
        <v/>
      </c>
      <c r="E1346" s="227" t="str">
        <f>IF(PLANILHA!G1346=0,"",PLANILHA!G1346)</f>
        <v/>
      </c>
      <c r="F1346" s="202"/>
      <c r="G1346" s="174" t="str">
        <f t="shared" si="41"/>
        <v>T</v>
      </c>
    </row>
    <row r="1347" spans="1:7" hidden="1" x14ac:dyDescent="0.2">
      <c r="A1347" s="172" t="str">
        <f t="shared" si="40"/>
        <v/>
      </c>
      <c r="B1347" s="225" t="str">
        <f>IF(PLANILHA!B1347=0,"",PLANILHA!B1347)</f>
        <v/>
      </c>
      <c r="C1347" s="225" t="str">
        <f>IF(PLANILHA!E1347=0,"",PLANILHA!E1347)</f>
        <v/>
      </c>
      <c r="D1347" s="226" t="str">
        <f>IF(PLANILHA!F1347=0,"",PLANILHA!F1347)</f>
        <v/>
      </c>
      <c r="E1347" s="227" t="str">
        <f>IF(PLANILHA!G1347=0,"",PLANILHA!G1347)</f>
        <v/>
      </c>
      <c r="F1347" s="202"/>
      <c r="G1347" s="174" t="str">
        <f t="shared" si="41"/>
        <v>T</v>
      </c>
    </row>
    <row r="1348" spans="1:7" hidden="1" x14ac:dyDescent="0.2">
      <c r="A1348" s="172" t="str">
        <f t="shared" si="40"/>
        <v/>
      </c>
      <c r="B1348" s="225" t="str">
        <f>IF(PLANILHA!B1348=0,"",PLANILHA!B1348)</f>
        <v/>
      </c>
      <c r="C1348" s="225" t="str">
        <f>IF(PLANILHA!E1348=0,"",PLANILHA!E1348)</f>
        <v/>
      </c>
      <c r="D1348" s="226" t="str">
        <f>IF(PLANILHA!F1348=0,"",PLANILHA!F1348)</f>
        <v/>
      </c>
      <c r="E1348" s="227" t="str">
        <f>IF(PLANILHA!G1348=0,"",PLANILHA!G1348)</f>
        <v/>
      </c>
      <c r="F1348" s="202"/>
      <c r="G1348" s="174" t="str">
        <f t="shared" si="41"/>
        <v>T</v>
      </c>
    </row>
    <row r="1349" spans="1:7" hidden="1" x14ac:dyDescent="0.2">
      <c r="A1349" s="172" t="str">
        <f t="shared" si="40"/>
        <v/>
      </c>
      <c r="B1349" s="225" t="str">
        <f>IF(PLANILHA!B1349=0,"",PLANILHA!B1349)</f>
        <v/>
      </c>
      <c r="C1349" s="225" t="str">
        <f>IF(PLANILHA!E1349=0,"",PLANILHA!E1349)</f>
        <v/>
      </c>
      <c r="D1349" s="226" t="str">
        <f>IF(PLANILHA!F1349=0,"",PLANILHA!F1349)</f>
        <v/>
      </c>
      <c r="E1349" s="227" t="str">
        <f>IF(PLANILHA!G1349=0,"",PLANILHA!G1349)</f>
        <v/>
      </c>
      <c r="F1349" s="202"/>
      <c r="G1349" s="174" t="str">
        <f t="shared" si="41"/>
        <v>T</v>
      </c>
    </row>
    <row r="1350" spans="1:7" hidden="1" x14ac:dyDescent="0.2">
      <c r="A1350" s="172" t="str">
        <f t="shared" si="40"/>
        <v/>
      </c>
      <c r="B1350" s="225" t="str">
        <f>IF(PLANILHA!B1350=0,"",PLANILHA!B1350)</f>
        <v/>
      </c>
      <c r="C1350" s="225" t="str">
        <f>IF(PLANILHA!E1350=0,"",PLANILHA!E1350)</f>
        <v/>
      </c>
      <c r="D1350" s="226" t="str">
        <f>IF(PLANILHA!F1350=0,"",PLANILHA!F1350)</f>
        <v/>
      </c>
      <c r="E1350" s="227" t="str">
        <f>IF(PLANILHA!G1350=0,"",PLANILHA!G1350)</f>
        <v/>
      </c>
      <c r="F1350" s="202"/>
      <c r="G1350" s="174" t="str">
        <f t="shared" si="41"/>
        <v>T</v>
      </c>
    </row>
    <row r="1351" spans="1:7" hidden="1" x14ac:dyDescent="0.2">
      <c r="A1351" s="172" t="str">
        <f t="shared" si="40"/>
        <v/>
      </c>
      <c r="B1351" s="225" t="str">
        <f>IF(PLANILHA!B1351=0,"",PLANILHA!B1351)</f>
        <v/>
      </c>
      <c r="C1351" s="225" t="str">
        <f>IF(PLANILHA!E1351=0,"",PLANILHA!E1351)</f>
        <v/>
      </c>
      <c r="D1351" s="226" t="str">
        <f>IF(PLANILHA!F1351=0,"",PLANILHA!F1351)</f>
        <v/>
      </c>
      <c r="E1351" s="227" t="str">
        <f>IF(PLANILHA!G1351=0,"",PLANILHA!G1351)</f>
        <v/>
      </c>
      <c r="F1351" s="202"/>
      <c r="G1351" s="174" t="str">
        <f t="shared" si="41"/>
        <v>T</v>
      </c>
    </row>
    <row r="1352" spans="1:7" hidden="1" x14ac:dyDescent="0.2">
      <c r="A1352" s="172" t="str">
        <f t="shared" si="40"/>
        <v/>
      </c>
      <c r="B1352" s="225" t="str">
        <f>IF(PLANILHA!B1352=0,"",PLANILHA!B1352)</f>
        <v/>
      </c>
      <c r="C1352" s="225" t="str">
        <f>IF(PLANILHA!E1352=0,"",PLANILHA!E1352)</f>
        <v/>
      </c>
      <c r="D1352" s="226" t="str">
        <f>IF(PLANILHA!F1352=0,"",PLANILHA!F1352)</f>
        <v/>
      </c>
      <c r="E1352" s="227" t="str">
        <f>IF(PLANILHA!G1352=0,"",PLANILHA!G1352)</f>
        <v/>
      </c>
      <c r="F1352" s="202"/>
      <c r="G1352" s="174" t="str">
        <f t="shared" si="41"/>
        <v>T</v>
      </c>
    </row>
    <row r="1353" spans="1:7" hidden="1" x14ac:dyDescent="0.2">
      <c r="A1353" s="172" t="str">
        <f t="shared" si="40"/>
        <v/>
      </c>
      <c r="B1353" s="225" t="str">
        <f>IF(PLANILHA!B1353=0,"",PLANILHA!B1353)</f>
        <v/>
      </c>
      <c r="C1353" s="225" t="str">
        <f>IF(PLANILHA!E1353=0,"",PLANILHA!E1353)</f>
        <v/>
      </c>
      <c r="D1353" s="226" t="str">
        <f>IF(PLANILHA!F1353=0,"",PLANILHA!F1353)</f>
        <v/>
      </c>
      <c r="E1353" s="227" t="str">
        <f>IF(PLANILHA!G1353=0,"",PLANILHA!G1353)</f>
        <v/>
      </c>
      <c r="F1353" s="202"/>
      <c r="G1353" s="174" t="str">
        <f t="shared" si="41"/>
        <v>T</v>
      </c>
    </row>
    <row r="1354" spans="1:7" hidden="1" x14ac:dyDescent="0.2">
      <c r="A1354" s="172" t="str">
        <f t="shared" si="40"/>
        <v/>
      </c>
      <c r="B1354" s="225" t="str">
        <f>IF(PLANILHA!B1354=0,"",PLANILHA!B1354)</f>
        <v/>
      </c>
      <c r="C1354" s="225" t="str">
        <f>IF(PLANILHA!E1354=0,"",PLANILHA!E1354)</f>
        <v/>
      </c>
      <c r="D1354" s="226" t="str">
        <f>IF(PLANILHA!F1354=0,"",PLANILHA!F1354)</f>
        <v/>
      </c>
      <c r="E1354" s="227" t="str">
        <f>IF(PLANILHA!G1354=0,"",PLANILHA!G1354)</f>
        <v/>
      </c>
      <c r="F1354" s="202"/>
      <c r="G1354" s="174" t="str">
        <f t="shared" si="41"/>
        <v>T</v>
      </c>
    </row>
    <row r="1355" spans="1:7" hidden="1" x14ac:dyDescent="0.2">
      <c r="A1355" s="172" t="str">
        <f t="shared" si="40"/>
        <v/>
      </c>
      <c r="B1355" s="225" t="str">
        <f>IF(PLANILHA!B1355=0,"",PLANILHA!B1355)</f>
        <v/>
      </c>
      <c r="C1355" s="225" t="str">
        <f>IF(PLANILHA!E1355=0,"",PLANILHA!E1355)</f>
        <v/>
      </c>
      <c r="D1355" s="226" t="str">
        <f>IF(PLANILHA!F1355=0,"",PLANILHA!F1355)</f>
        <v/>
      </c>
      <c r="E1355" s="227" t="str">
        <f>IF(PLANILHA!G1355=0,"",PLANILHA!G1355)</f>
        <v/>
      </c>
      <c r="F1355" s="202"/>
      <c r="G1355" s="174" t="str">
        <f t="shared" si="41"/>
        <v>T</v>
      </c>
    </row>
    <row r="1356" spans="1:7" hidden="1" x14ac:dyDescent="0.2">
      <c r="A1356" s="172" t="str">
        <f t="shared" si="40"/>
        <v/>
      </c>
      <c r="B1356" s="225" t="str">
        <f>IF(PLANILHA!B1356=0,"",PLANILHA!B1356)</f>
        <v/>
      </c>
      <c r="C1356" s="225" t="str">
        <f>IF(PLANILHA!E1356=0,"",PLANILHA!E1356)</f>
        <v/>
      </c>
      <c r="D1356" s="226" t="str">
        <f>IF(PLANILHA!F1356=0,"",PLANILHA!F1356)</f>
        <v/>
      </c>
      <c r="E1356" s="227" t="str">
        <f>IF(PLANILHA!G1356=0,"",PLANILHA!G1356)</f>
        <v/>
      </c>
      <c r="F1356" s="202"/>
      <c r="G1356" s="174" t="str">
        <f t="shared" si="41"/>
        <v>T</v>
      </c>
    </row>
    <row r="1357" spans="1:7" hidden="1" x14ac:dyDescent="0.2">
      <c r="A1357" s="172" t="str">
        <f t="shared" si="40"/>
        <v/>
      </c>
      <c r="B1357" s="225" t="str">
        <f>IF(PLANILHA!B1357=0,"",PLANILHA!B1357)</f>
        <v/>
      </c>
      <c r="C1357" s="225" t="str">
        <f>IF(PLANILHA!E1357=0,"",PLANILHA!E1357)</f>
        <v/>
      </c>
      <c r="D1357" s="226" t="str">
        <f>IF(PLANILHA!F1357=0,"",PLANILHA!F1357)</f>
        <v/>
      </c>
      <c r="E1357" s="227" t="str">
        <f>IF(PLANILHA!G1357=0,"",PLANILHA!G1357)</f>
        <v/>
      </c>
      <c r="F1357" s="202"/>
      <c r="G1357" s="174" t="str">
        <f t="shared" si="41"/>
        <v>T</v>
      </c>
    </row>
    <row r="1358" spans="1:7" hidden="1" x14ac:dyDescent="0.2">
      <c r="A1358" s="172" t="str">
        <f t="shared" ref="A1358:A1421" si="42">IF(B1358&lt;&gt;"","F","")</f>
        <v/>
      </c>
      <c r="B1358" s="225" t="str">
        <f>IF(PLANILHA!B1358=0,"",PLANILHA!B1358)</f>
        <v/>
      </c>
      <c r="C1358" s="225" t="str">
        <f>IF(PLANILHA!E1358=0,"",PLANILHA!E1358)</f>
        <v/>
      </c>
      <c r="D1358" s="226" t="str">
        <f>IF(PLANILHA!F1358=0,"",PLANILHA!F1358)</f>
        <v/>
      </c>
      <c r="E1358" s="227" t="str">
        <f>IF(PLANILHA!G1358=0,"",PLANILHA!G1358)</f>
        <v/>
      </c>
      <c r="F1358" s="202"/>
      <c r="G1358" s="174" t="str">
        <f t="shared" ref="G1358:G1421" si="43">IF(E1358="","T","I")</f>
        <v>T</v>
      </c>
    </row>
    <row r="1359" spans="1:7" hidden="1" x14ac:dyDescent="0.2">
      <c r="A1359" s="172" t="str">
        <f t="shared" si="42"/>
        <v/>
      </c>
      <c r="B1359" s="225" t="str">
        <f>IF(PLANILHA!B1359=0,"",PLANILHA!B1359)</f>
        <v/>
      </c>
      <c r="C1359" s="225" t="str">
        <f>IF(PLANILHA!E1359=0,"",PLANILHA!E1359)</f>
        <v/>
      </c>
      <c r="D1359" s="226" t="str">
        <f>IF(PLANILHA!F1359=0,"",PLANILHA!F1359)</f>
        <v/>
      </c>
      <c r="E1359" s="227" t="str">
        <f>IF(PLANILHA!G1359=0,"",PLANILHA!G1359)</f>
        <v/>
      </c>
      <c r="F1359" s="202"/>
      <c r="G1359" s="174" t="str">
        <f t="shared" si="43"/>
        <v>T</v>
      </c>
    </row>
    <row r="1360" spans="1:7" hidden="1" x14ac:dyDescent="0.2">
      <c r="A1360" s="172" t="str">
        <f t="shared" si="42"/>
        <v/>
      </c>
      <c r="B1360" s="225" t="str">
        <f>IF(PLANILHA!B1360=0,"",PLANILHA!B1360)</f>
        <v/>
      </c>
      <c r="C1360" s="225" t="str">
        <f>IF(PLANILHA!E1360=0,"",PLANILHA!E1360)</f>
        <v/>
      </c>
      <c r="D1360" s="226" t="str">
        <f>IF(PLANILHA!F1360=0,"",PLANILHA!F1360)</f>
        <v/>
      </c>
      <c r="E1360" s="227" t="str">
        <f>IF(PLANILHA!G1360=0,"",PLANILHA!G1360)</f>
        <v/>
      </c>
      <c r="F1360" s="202"/>
      <c r="G1360" s="174" t="str">
        <f t="shared" si="43"/>
        <v>T</v>
      </c>
    </row>
    <row r="1361" spans="1:7" hidden="1" x14ac:dyDescent="0.2">
      <c r="A1361" s="172" t="str">
        <f t="shared" si="42"/>
        <v/>
      </c>
      <c r="B1361" s="225" t="str">
        <f>IF(PLANILHA!B1361=0,"",PLANILHA!B1361)</f>
        <v/>
      </c>
      <c r="C1361" s="225" t="str">
        <f>IF(PLANILHA!E1361=0,"",PLANILHA!E1361)</f>
        <v/>
      </c>
      <c r="D1361" s="226" t="str">
        <f>IF(PLANILHA!F1361=0,"",PLANILHA!F1361)</f>
        <v/>
      </c>
      <c r="E1361" s="227" t="str">
        <f>IF(PLANILHA!G1361=0,"",PLANILHA!G1361)</f>
        <v/>
      </c>
      <c r="F1361" s="202"/>
      <c r="G1361" s="174" t="str">
        <f t="shared" si="43"/>
        <v>T</v>
      </c>
    </row>
    <row r="1362" spans="1:7" hidden="1" x14ac:dyDescent="0.2">
      <c r="A1362" s="172" t="str">
        <f t="shared" si="42"/>
        <v/>
      </c>
      <c r="B1362" s="225" t="str">
        <f>IF(PLANILHA!B1362=0,"",PLANILHA!B1362)</f>
        <v/>
      </c>
      <c r="C1362" s="225" t="str">
        <f>IF(PLANILHA!E1362=0,"",PLANILHA!E1362)</f>
        <v/>
      </c>
      <c r="D1362" s="226" t="str">
        <f>IF(PLANILHA!F1362=0,"",PLANILHA!F1362)</f>
        <v/>
      </c>
      <c r="E1362" s="227" t="str">
        <f>IF(PLANILHA!G1362=0,"",PLANILHA!G1362)</f>
        <v/>
      </c>
      <c r="F1362" s="202"/>
      <c r="G1362" s="174" t="str">
        <f t="shared" si="43"/>
        <v>T</v>
      </c>
    </row>
    <row r="1363" spans="1:7" hidden="1" x14ac:dyDescent="0.2">
      <c r="A1363" s="172" t="str">
        <f t="shared" si="42"/>
        <v/>
      </c>
      <c r="B1363" s="225" t="str">
        <f>IF(PLANILHA!B1363=0,"",PLANILHA!B1363)</f>
        <v/>
      </c>
      <c r="C1363" s="225" t="str">
        <f>IF(PLANILHA!E1363=0,"",PLANILHA!E1363)</f>
        <v/>
      </c>
      <c r="D1363" s="226" t="str">
        <f>IF(PLANILHA!F1363=0,"",PLANILHA!F1363)</f>
        <v/>
      </c>
      <c r="E1363" s="227" t="str">
        <f>IF(PLANILHA!G1363=0,"",PLANILHA!G1363)</f>
        <v/>
      </c>
      <c r="F1363" s="202"/>
      <c r="G1363" s="174" t="str">
        <f t="shared" si="43"/>
        <v>T</v>
      </c>
    </row>
    <row r="1364" spans="1:7" hidden="1" x14ac:dyDescent="0.2">
      <c r="A1364" s="172" t="str">
        <f t="shared" si="42"/>
        <v/>
      </c>
      <c r="B1364" s="225" t="str">
        <f>IF(PLANILHA!B1364=0,"",PLANILHA!B1364)</f>
        <v/>
      </c>
      <c r="C1364" s="225" t="str">
        <f>IF(PLANILHA!E1364=0,"",PLANILHA!E1364)</f>
        <v/>
      </c>
      <c r="D1364" s="226" t="str">
        <f>IF(PLANILHA!F1364=0,"",PLANILHA!F1364)</f>
        <v/>
      </c>
      <c r="E1364" s="227" t="str">
        <f>IF(PLANILHA!G1364=0,"",PLANILHA!G1364)</f>
        <v/>
      </c>
      <c r="F1364" s="202"/>
      <c r="G1364" s="174" t="str">
        <f t="shared" si="43"/>
        <v>T</v>
      </c>
    </row>
    <row r="1365" spans="1:7" hidden="1" x14ac:dyDescent="0.2">
      <c r="A1365" s="172" t="str">
        <f t="shared" si="42"/>
        <v/>
      </c>
      <c r="B1365" s="225" t="str">
        <f>IF(PLANILHA!B1365=0,"",PLANILHA!B1365)</f>
        <v/>
      </c>
      <c r="C1365" s="225" t="str">
        <f>IF(PLANILHA!E1365=0,"",PLANILHA!E1365)</f>
        <v/>
      </c>
      <c r="D1365" s="226" t="str">
        <f>IF(PLANILHA!F1365=0,"",PLANILHA!F1365)</f>
        <v/>
      </c>
      <c r="E1365" s="227" t="str">
        <f>IF(PLANILHA!G1365=0,"",PLANILHA!G1365)</f>
        <v/>
      </c>
      <c r="F1365" s="202"/>
      <c r="G1365" s="174" t="str">
        <f t="shared" si="43"/>
        <v>T</v>
      </c>
    </row>
    <row r="1366" spans="1:7" hidden="1" x14ac:dyDescent="0.2">
      <c r="A1366" s="172" t="str">
        <f t="shared" si="42"/>
        <v/>
      </c>
      <c r="B1366" s="225" t="str">
        <f>IF(PLANILHA!B1366=0,"",PLANILHA!B1366)</f>
        <v/>
      </c>
      <c r="C1366" s="225" t="str">
        <f>IF(PLANILHA!E1366=0,"",PLANILHA!E1366)</f>
        <v/>
      </c>
      <c r="D1366" s="226" t="str">
        <f>IF(PLANILHA!F1366=0,"",PLANILHA!F1366)</f>
        <v/>
      </c>
      <c r="E1366" s="227" t="str">
        <f>IF(PLANILHA!G1366=0,"",PLANILHA!G1366)</f>
        <v/>
      </c>
      <c r="F1366" s="202"/>
      <c r="G1366" s="174" t="str">
        <f t="shared" si="43"/>
        <v>T</v>
      </c>
    </row>
    <row r="1367" spans="1:7" hidden="1" x14ac:dyDescent="0.2">
      <c r="A1367" s="172" t="str">
        <f t="shared" si="42"/>
        <v/>
      </c>
      <c r="B1367" s="225" t="str">
        <f>IF(PLANILHA!B1367=0,"",PLANILHA!B1367)</f>
        <v/>
      </c>
      <c r="C1367" s="225" t="str">
        <f>IF(PLANILHA!E1367=0,"",PLANILHA!E1367)</f>
        <v/>
      </c>
      <c r="D1367" s="226" t="str">
        <f>IF(PLANILHA!F1367=0,"",PLANILHA!F1367)</f>
        <v/>
      </c>
      <c r="E1367" s="227" t="str">
        <f>IF(PLANILHA!G1367=0,"",PLANILHA!G1367)</f>
        <v/>
      </c>
      <c r="F1367" s="202"/>
      <c r="G1367" s="174" t="str">
        <f t="shared" si="43"/>
        <v>T</v>
      </c>
    </row>
    <row r="1368" spans="1:7" hidden="1" x14ac:dyDescent="0.2">
      <c r="A1368" s="172" t="str">
        <f t="shared" si="42"/>
        <v/>
      </c>
      <c r="B1368" s="225" t="str">
        <f>IF(PLANILHA!B1368=0,"",PLANILHA!B1368)</f>
        <v/>
      </c>
      <c r="C1368" s="225" t="str">
        <f>IF(PLANILHA!E1368=0,"",PLANILHA!E1368)</f>
        <v/>
      </c>
      <c r="D1368" s="226" t="str">
        <f>IF(PLANILHA!F1368=0,"",PLANILHA!F1368)</f>
        <v/>
      </c>
      <c r="E1368" s="227" t="str">
        <f>IF(PLANILHA!G1368=0,"",PLANILHA!G1368)</f>
        <v/>
      </c>
      <c r="F1368" s="202"/>
      <c r="G1368" s="174" t="str">
        <f t="shared" si="43"/>
        <v>T</v>
      </c>
    </row>
    <row r="1369" spans="1:7" hidden="1" x14ac:dyDescent="0.2">
      <c r="A1369" s="172" t="str">
        <f t="shared" si="42"/>
        <v/>
      </c>
      <c r="B1369" s="225" t="str">
        <f>IF(PLANILHA!B1369=0,"",PLANILHA!B1369)</f>
        <v/>
      </c>
      <c r="C1369" s="225" t="str">
        <f>IF(PLANILHA!E1369=0,"",PLANILHA!E1369)</f>
        <v/>
      </c>
      <c r="D1369" s="226" t="str">
        <f>IF(PLANILHA!F1369=0,"",PLANILHA!F1369)</f>
        <v/>
      </c>
      <c r="E1369" s="227" t="str">
        <f>IF(PLANILHA!G1369=0,"",PLANILHA!G1369)</f>
        <v/>
      </c>
      <c r="F1369" s="202"/>
      <c r="G1369" s="174" t="str">
        <f t="shared" si="43"/>
        <v>T</v>
      </c>
    </row>
    <row r="1370" spans="1:7" hidden="1" x14ac:dyDescent="0.2">
      <c r="A1370" s="172" t="str">
        <f t="shared" si="42"/>
        <v/>
      </c>
      <c r="B1370" s="225" t="str">
        <f>IF(PLANILHA!B1370=0,"",PLANILHA!B1370)</f>
        <v/>
      </c>
      <c r="C1370" s="225" t="str">
        <f>IF(PLANILHA!E1370=0,"",PLANILHA!E1370)</f>
        <v/>
      </c>
      <c r="D1370" s="226" t="str">
        <f>IF(PLANILHA!F1370=0,"",PLANILHA!F1370)</f>
        <v/>
      </c>
      <c r="E1370" s="227" t="str">
        <f>IF(PLANILHA!G1370=0,"",PLANILHA!G1370)</f>
        <v/>
      </c>
      <c r="F1370" s="202"/>
      <c r="G1370" s="174" t="str">
        <f t="shared" si="43"/>
        <v>T</v>
      </c>
    </row>
    <row r="1371" spans="1:7" hidden="1" x14ac:dyDescent="0.2">
      <c r="A1371" s="172" t="str">
        <f t="shared" si="42"/>
        <v/>
      </c>
      <c r="B1371" s="225" t="str">
        <f>IF(PLANILHA!B1371=0,"",PLANILHA!B1371)</f>
        <v/>
      </c>
      <c r="C1371" s="225" t="str">
        <f>IF(PLANILHA!E1371=0,"",PLANILHA!E1371)</f>
        <v/>
      </c>
      <c r="D1371" s="226" t="str">
        <f>IF(PLANILHA!F1371=0,"",PLANILHA!F1371)</f>
        <v/>
      </c>
      <c r="E1371" s="227" t="str">
        <f>IF(PLANILHA!G1371=0,"",PLANILHA!G1371)</f>
        <v/>
      </c>
      <c r="F1371" s="202"/>
      <c r="G1371" s="174" t="str">
        <f t="shared" si="43"/>
        <v>T</v>
      </c>
    </row>
    <row r="1372" spans="1:7" hidden="1" x14ac:dyDescent="0.2">
      <c r="A1372" s="172" t="str">
        <f t="shared" si="42"/>
        <v/>
      </c>
      <c r="B1372" s="225" t="str">
        <f>IF(PLANILHA!B1372=0,"",PLANILHA!B1372)</f>
        <v/>
      </c>
      <c r="C1372" s="225" t="str">
        <f>IF(PLANILHA!E1372=0,"",PLANILHA!E1372)</f>
        <v/>
      </c>
      <c r="D1372" s="226" t="str">
        <f>IF(PLANILHA!F1372=0,"",PLANILHA!F1372)</f>
        <v/>
      </c>
      <c r="E1372" s="227" t="str">
        <f>IF(PLANILHA!G1372=0,"",PLANILHA!G1372)</f>
        <v/>
      </c>
      <c r="F1372" s="202"/>
      <c r="G1372" s="174" t="str">
        <f t="shared" si="43"/>
        <v>T</v>
      </c>
    </row>
    <row r="1373" spans="1:7" hidden="1" x14ac:dyDescent="0.2">
      <c r="A1373" s="172" t="str">
        <f t="shared" si="42"/>
        <v/>
      </c>
      <c r="B1373" s="225" t="str">
        <f>IF(PLANILHA!B1373=0,"",PLANILHA!B1373)</f>
        <v/>
      </c>
      <c r="C1373" s="225" t="str">
        <f>IF(PLANILHA!E1373=0,"",PLANILHA!E1373)</f>
        <v/>
      </c>
      <c r="D1373" s="226" t="str">
        <f>IF(PLANILHA!F1373=0,"",PLANILHA!F1373)</f>
        <v/>
      </c>
      <c r="E1373" s="227" t="str">
        <f>IF(PLANILHA!G1373=0,"",PLANILHA!G1373)</f>
        <v/>
      </c>
      <c r="F1373" s="202"/>
      <c r="G1373" s="174" t="str">
        <f t="shared" si="43"/>
        <v>T</v>
      </c>
    </row>
    <row r="1374" spans="1:7" hidden="1" x14ac:dyDescent="0.2">
      <c r="A1374" s="172" t="str">
        <f t="shared" si="42"/>
        <v/>
      </c>
      <c r="B1374" s="225" t="str">
        <f>IF(PLANILHA!B1374=0,"",PLANILHA!B1374)</f>
        <v/>
      </c>
      <c r="C1374" s="225" t="str">
        <f>IF(PLANILHA!E1374=0,"",PLANILHA!E1374)</f>
        <v/>
      </c>
      <c r="D1374" s="226" t="str">
        <f>IF(PLANILHA!F1374=0,"",PLANILHA!F1374)</f>
        <v/>
      </c>
      <c r="E1374" s="227" t="str">
        <f>IF(PLANILHA!G1374=0,"",PLANILHA!G1374)</f>
        <v/>
      </c>
      <c r="F1374" s="202"/>
      <c r="G1374" s="174" t="str">
        <f t="shared" si="43"/>
        <v>T</v>
      </c>
    </row>
    <row r="1375" spans="1:7" hidden="1" x14ac:dyDescent="0.2">
      <c r="A1375" s="172" t="str">
        <f t="shared" si="42"/>
        <v/>
      </c>
      <c r="B1375" s="225" t="str">
        <f>IF(PLANILHA!B1375=0,"",PLANILHA!B1375)</f>
        <v/>
      </c>
      <c r="C1375" s="225" t="str">
        <f>IF(PLANILHA!E1375=0,"",PLANILHA!E1375)</f>
        <v/>
      </c>
      <c r="D1375" s="226" t="str">
        <f>IF(PLANILHA!F1375=0,"",PLANILHA!F1375)</f>
        <v/>
      </c>
      <c r="E1375" s="227" t="str">
        <f>IF(PLANILHA!G1375=0,"",PLANILHA!G1375)</f>
        <v/>
      </c>
      <c r="F1375" s="202"/>
      <c r="G1375" s="174" t="str">
        <f t="shared" si="43"/>
        <v>T</v>
      </c>
    </row>
    <row r="1376" spans="1:7" hidden="1" x14ac:dyDescent="0.2">
      <c r="A1376" s="172" t="str">
        <f t="shared" si="42"/>
        <v/>
      </c>
      <c r="B1376" s="225" t="str">
        <f>IF(PLANILHA!B1376=0,"",PLANILHA!B1376)</f>
        <v/>
      </c>
      <c r="C1376" s="225" t="str">
        <f>IF(PLANILHA!E1376=0,"",PLANILHA!E1376)</f>
        <v/>
      </c>
      <c r="D1376" s="226" t="str">
        <f>IF(PLANILHA!F1376=0,"",PLANILHA!F1376)</f>
        <v/>
      </c>
      <c r="E1376" s="227" t="str">
        <f>IF(PLANILHA!G1376=0,"",PLANILHA!G1376)</f>
        <v/>
      </c>
      <c r="F1376" s="202"/>
      <c r="G1376" s="174" t="str">
        <f t="shared" si="43"/>
        <v>T</v>
      </c>
    </row>
    <row r="1377" spans="1:7" hidden="1" x14ac:dyDescent="0.2">
      <c r="A1377" s="172" t="str">
        <f t="shared" si="42"/>
        <v/>
      </c>
      <c r="B1377" s="225" t="str">
        <f>IF(PLANILHA!B1377=0,"",PLANILHA!B1377)</f>
        <v/>
      </c>
      <c r="C1377" s="225" t="str">
        <f>IF(PLANILHA!E1377=0,"",PLANILHA!E1377)</f>
        <v/>
      </c>
      <c r="D1377" s="226" t="str">
        <f>IF(PLANILHA!F1377=0,"",PLANILHA!F1377)</f>
        <v/>
      </c>
      <c r="E1377" s="227" t="str">
        <f>IF(PLANILHA!G1377=0,"",PLANILHA!G1377)</f>
        <v/>
      </c>
      <c r="F1377" s="202"/>
      <c r="G1377" s="174" t="str">
        <f t="shared" si="43"/>
        <v>T</v>
      </c>
    </row>
    <row r="1378" spans="1:7" hidden="1" x14ac:dyDescent="0.2">
      <c r="A1378" s="172" t="str">
        <f t="shared" si="42"/>
        <v/>
      </c>
      <c r="B1378" s="225" t="str">
        <f>IF(PLANILHA!B1378=0,"",PLANILHA!B1378)</f>
        <v/>
      </c>
      <c r="C1378" s="225" t="str">
        <f>IF(PLANILHA!E1378=0,"",PLANILHA!E1378)</f>
        <v/>
      </c>
      <c r="D1378" s="226" t="str">
        <f>IF(PLANILHA!F1378=0,"",PLANILHA!F1378)</f>
        <v/>
      </c>
      <c r="E1378" s="227" t="str">
        <f>IF(PLANILHA!G1378=0,"",PLANILHA!G1378)</f>
        <v/>
      </c>
      <c r="F1378" s="202"/>
      <c r="G1378" s="174" t="str">
        <f t="shared" si="43"/>
        <v>T</v>
      </c>
    </row>
    <row r="1379" spans="1:7" hidden="1" x14ac:dyDescent="0.2">
      <c r="A1379" s="172" t="str">
        <f t="shared" si="42"/>
        <v/>
      </c>
      <c r="B1379" s="225" t="str">
        <f>IF(PLANILHA!B1379=0,"",PLANILHA!B1379)</f>
        <v/>
      </c>
      <c r="C1379" s="225" t="str">
        <f>IF(PLANILHA!E1379=0,"",PLANILHA!E1379)</f>
        <v/>
      </c>
      <c r="D1379" s="226" t="str">
        <f>IF(PLANILHA!F1379=0,"",PLANILHA!F1379)</f>
        <v/>
      </c>
      <c r="E1379" s="227" t="str">
        <f>IF(PLANILHA!G1379=0,"",PLANILHA!G1379)</f>
        <v/>
      </c>
      <c r="F1379" s="202"/>
      <c r="G1379" s="174" t="str">
        <f t="shared" si="43"/>
        <v>T</v>
      </c>
    </row>
    <row r="1380" spans="1:7" hidden="1" x14ac:dyDescent="0.2">
      <c r="A1380" s="172" t="str">
        <f t="shared" si="42"/>
        <v/>
      </c>
      <c r="B1380" s="225" t="str">
        <f>IF(PLANILHA!B1380=0,"",PLANILHA!B1380)</f>
        <v/>
      </c>
      <c r="C1380" s="225" t="str">
        <f>IF(PLANILHA!E1380=0,"",PLANILHA!E1380)</f>
        <v/>
      </c>
      <c r="D1380" s="226" t="str">
        <f>IF(PLANILHA!F1380=0,"",PLANILHA!F1380)</f>
        <v/>
      </c>
      <c r="E1380" s="227" t="str">
        <f>IF(PLANILHA!G1380=0,"",PLANILHA!G1380)</f>
        <v/>
      </c>
      <c r="F1380" s="202"/>
      <c r="G1380" s="174" t="str">
        <f t="shared" si="43"/>
        <v>T</v>
      </c>
    </row>
    <row r="1381" spans="1:7" hidden="1" x14ac:dyDescent="0.2">
      <c r="A1381" s="172" t="str">
        <f t="shared" si="42"/>
        <v/>
      </c>
      <c r="B1381" s="225" t="str">
        <f>IF(PLANILHA!B1381=0,"",PLANILHA!B1381)</f>
        <v/>
      </c>
      <c r="C1381" s="225" t="str">
        <f>IF(PLANILHA!E1381=0,"",PLANILHA!E1381)</f>
        <v/>
      </c>
      <c r="D1381" s="226" t="str">
        <f>IF(PLANILHA!F1381=0,"",PLANILHA!F1381)</f>
        <v/>
      </c>
      <c r="E1381" s="227" t="str">
        <f>IF(PLANILHA!G1381=0,"",PLANILHA!G1381)</f>
        <v/>
      </c>
      <c r="F1381" s="202"/>
      <c r="G1381" s="174" t="str">
        <f t="shared" si="43"/>
        <v>T</v>
      </c>
    </row>
    <row r="1382" spans="1:7" hidden="1" x14ac:dyDescent="0.2">
      <c r="A1382" s="172" t="str">
        <f t="shared" si="42"/>
        <v/>
      </c>
      <c r="B1382" s="225" t="str">
        <f>IF(PLANILHA!B1382=0,"",PLANILHA!B1382)</f>
        <v/>
      </c>
      <c r="C1382" s="225" t="str">
        <f>IF(PLANILHA!E1382=0,"",PLANILHA!E1382)</f>
        <v/>
      </c>
      <c r="D1382" s="226" t="str">
        <f>IF(PLANILHA!F1382=0,"",PLANILHA!F1382)</f>
        <v/>
      </c>
      <c r="E1382" s="227" t="str">
        <f>IF(PLANILHA!G1382=0,"",PLANILHA!G1382)</f>
        <v/>
      </c>
      <c r="F1382" s="202"/>
      <c r="G1382" s="174" t="str">
        <f t="shared" si="43"/>
        <v>T</v>
      </c>
    </row>
    <row r="1383" spans="1:7" hidden="1" x14ac:dyDescent="0.2">
      <c r="A1383" s="172" t="str">
        <f t="shared" si="42"/>
        <v/>
      </c>
      <c r="B1383" s="225" t="str">
        <f>IF(PLANILHA!B1383=0,"",PLANILHA!B1383)</f>
        <v/>
      </c>
      <c r="C1383" s="225" t="str">
        <f>IF(PLANILHA!E1383=0,"",PLANILHA!E1383)</f>
        <v/>
      </c>
      <c r="D1383" s="226" t="str">
        <f>IF(PLANILHA!F1383=0,"",PLANILHA!F1383)</f>
        <v/>
      </c>
      <c r="E1383" s="227" t="str">
        <f>IF(PLANILHA!G1383=0,"",PLANILHA!G1383)</f>
        <v/>
      </c>
      <c r="F1383" s="202"/>
      <c r="G1383" s="174" t="str">
        <f t="shared" si="43"/>
        <v>T</v>
      </c>
    </row>
    <row r="1384" spans="1:7" hidden="1" x14ac:dyDescent="0.2">
      <c r="A1384" s="172" t="str">
        <f t="shared" si="42"/>
        <v/>
      </c>
      <c r="B1384" s="225" t="str">
        <f>IF(PLANILHA!B1384=0,"",PLANILHA!B1384)</f>
        <v/>
      </c>
      <c r="C1384" s="225" t="str">
        <f>IF(PLANILHA!E1384=0,"",PLANILHA!E1384)</f>
        <v/>
      </c>
      <c r="D1384" s="226" t="str">
        <f>IF(PLANILHA!F1384=0,"",PLANILHA!F1384)</f>
        <v/>
      </c>
      <c r="E1384" s="227" t="str">
        <f>IF(PLANILHA!G1384=0,"",PLANILHA!G1384)</f>
        <v/>
      </c>
      <c r="F1384" s="202"/>
      <c r="G1384" s="174" t="str">
        <f t="shared" si="43"/>
        <v>T</v>
      </c>
    </row>
    <row r="1385" spans="1:7" hidden="1" x14ac:dyDescent="0.2">
      <c r="A1385" s="172" t="str">
        <f t="shared" si="42"/>
        <v/>
      </c>
      <c r="B1385" s="225" t="str">
        <f>IF(PLANILHA!B1385=0,"",PLANILHA!B1385)</f>
        <v/>
      </c>
      <c r="C1385" s="225" t="str">
        <f>IF(PLANILHA!E1385=0,"",PLANILHA!E1385)</f>
        <v/>
      </c>
      <c r="D1385" s="226" t="str">
        <f>IF(PLANILHA!F1385=0,"",PLANILHA!F1385)</f>
        <v/>
      </c>
      <c r="E1385" s="227" t="str">
        <f>IF(PLANILHA!G1385=0,"",PLANILHA!G1385)</f>
        <v/>
      </c>
      <c r="F1385" s="202"/>
      <c r="G1385" s="174" t="str">
        <f t="shared" si="43"/>
        <v>T</v>
      </c>
    </row>
    <row r="1386" spans="1:7" hidden="1" x14ac:dyDescent="0.2">
      <c r="A1386" s="172" t="str">
        <f t="shared" si="42"/>
        <v/>
      </c>
      <c r="B1386" s="225" t="str">
        <f>IF(PLANILHA!B1386=0,"",PLANILHA!B1386)</f>
        <v/>
      </c>
      <c r="C1386" s="225" t="str">
        <f>IF(PLANILHA!E1386=0,"",PLANILHA!E1386)</f>
        <v/>
      </c>
      <c r="D1386" s="226" t="str">
        <f>IF(PLANILHA!F1386=0,"",PLANILHA!F1386)</f>
        <v/>
      </c>
      <c r="E1386" s="227" t="str">
        <f>IF(PLANILHA!G1386=0,"",PLANILHA!G1386)</f>
        <v/>
      </c>
      <c r="F1386" s="202"/>
      <c r="G1386" s="174" t="str">
        <f t="shared" si="43"/>
        <v>T</v>
      </c>
    </row>
    <row r="1387" spans="1:7" hidden="1" x14ac:dyDescent="0.2">
      <c r="A1387" s="172" t="str">
        <f t="shared" si="42"/>
        <v/>
      </c>
      <c r="B1387" s="225" t="str">
        <f>IF(PLANILHA!B1387=0,"",PLANILHA!B1387)</f>
        <v/>
      </c>
      <c r="C1387" s="225" t="str">
        <f>IF(PLANILHA!E1387=0,"",PLANILHA!E1387)</f>
        <v/>
      </c>
      <c r="D1387" s="226" t="str">
        <f>IF(PLANILHA!F1387=0,"",PLANILHA!F1387)</f>
        <v/>
      </c>
      <c r="E1387" s="227" t="str">
        <f>IF(PLANILHA!G1387=0,"",PLANILHA!G1387)</f>
        <v/>
      </c>
      <c r="F1387" s="202"/>
      <c r="G1387" s="174" t="str">
        <f t="shared" si="43"/>
        <v>T</v>
      </c>
    </row>
    <row r="1388" spans="1:7" hidden="1" x14ac:dyDescent="0.2">
      <c r="A1388" s="172" t="str">
        <f t="shared" si="42"/>
        <v/>
      </c>
      <c r="B1388" s="225" t="str">
        <f>IF(PLANILHA!B1388=0,"",PLANILHA!B1388)</f>
        <v/>
      </c>
      <c r="C1388" s="225" t="str">
        <f>IF(PLANILHA!E1388=0,"",PLANILHA!E1388)</f>
        <v/>
      </c>
      <c r="D1388" s="226" t="str">
        <f>IF(PLANILHA!F1388=0,"",PLANILHA!F1388)</f>
        <v/>
      </c>
      <c r="E1388" s="227" t="str">
        <f>IF(PLANILHA!G1388=0,"",PLANILHA!G1388)</f>
        <v/>
      </c>
      <c r="F1388" s="202"/>
      <c r="G1388" s="174" t="str">
        <f t="shared" si="43"/>
        <v>T</v>
      </c>
    </row>
    <row r="1389" spans="1:7" hidden="1" x14ac:dyDescent="0.2">
      <c r="A1389" s="172" t="str">
        <f t="shared" si="42"/>
        <v/>
      </c>
      <c r="B1389" s="225" t="str">
        <f>IF(PLANILHA!B1389=0,"",PLANILHA!B1389)</f>
        <v/>
      </c>
      <c r="C1389" s="225" t="str">
        <f>IF(PLANILHA!E1389=0,"",PLANILHA!E1389)</f>
        <v/>
      </c>
      <c r="D1389" s="226" t="str">
        <f>IF(PLANILHA!F1389=0,"",PLANILHA!F1389)</f>
        <v/>
      </c>
      <c r="E1389" s="227" t="str">
        <f>IF(PLANILHA!G1389=0,"",PLANILHA!G1389)</f>
        <v/>
      </c>
      <c r="F1389" s="202"/>
      <c r="G1389" s="174" t="str">
        <f t="shared" si="43"/>
        <v>T</v>
      </c>
    </row>
    <row r="1390" spans="1:7" hidden="1" x14ac:dyDescent="0.2">
      <c r="A1390" s="172" t="str">
        <f t="shared" si="42"/>
        <v/>
      </c>
      <c r="B1390" s="225" t="str">
        <f>IF(PLANILHA!B1390=0,"",PLANILHA!B1390)</f>
        <v/>
      </c>
      <c r="C1390" s="225" t="str">
        <f>IF(PLANILHA!E1390=0,"",PLANILHA!E1390)</f>
        <v/>
      </c>
      <c r="D1390" s="226" t="str">
        <f>IF(PLANILHA!F1390=0,"",PLANILHA!F1390)</f>
        <v/>
      </c>
      <c r="E1390" s="227" t="str">
        <f>IF(PLANILHA!G1390=0,"",PLANILHA!G1390)</f>
        <v/>
      </c>
      <c r="F1390" s="202"/>
      <c r="G1390" s="174" t="str">
        <f t="shared" si="43"/>
        <v>T</v>
      </c>
    </row>
    <row r="1391" spans="1:7" hidden="1" x14ac:dyDescent="0.2">
      <c r="A1391" s="172" t="str">
        <f t="shared" si="42"/>
        <v/>
      </c>
      <c r="B1391" s="225" t="str">
        <f>IF(PLANILHA!B1391=0,"",PLANILHA!B1391)</f>
        <v/>
      </c>
      <c r="C1391" s="225" t="str">
        <f>IF(PLANILHA!E1391=0,"",PLANILHA!E1391)</f>
        <v/>
      </c>
      <c r="D1391" s="226" t="str">
        <f>IF(PLANILHA!F1391=0,"",PLANILHA!F1391)</f>
        <v/>
      </c>
      <c r="E1391" s="227" t="str">
        <f>IF(PLANILHA!G1391=0,"",PLANILHA!G1391)</f>
        <v/>
      </c>
      <c r="F1391" s="202"/>
      <c r="G1391" s="174" t="str">
        <f t="shared" si="43"/>
        <v>T</v>
      </c>
    </row>
    <row r="1392" spans="1:7" hidden="1" x14ac:dyDescent="0.2">
      <c r="A1392" s="172" t="str">
        <f t="shared" si="42"/>
        <v/>
      </c>
      <c r="B1392" s="225" t="str">
        <f>IF(PLANILHA!B1392=0,"",PLANILHA!B1392)</f>
        <v/>
      </c>
      <c r="C1392" s="225" t="str">
        <f>IF(PLANILHA!E1392=0,"",PLANILHA!E1392)</f>
        <v/>
      </c>
      <c r="D1392" s="226" t="str">
        <f>IF(PLANILHA!F1392=0,"",PLANILHA!F1392)</f>
        <v/>
      </c>
      <c r="E1392" s="227" t="str">
        <f>IF(PLANILHA!G1392=0,"",PLANILHA!G1392)</f>
        <v/>
      </c>
      <c r="F1392" s="202"/>
      <c r="G1392" s="174" t="str">
        <f t="shared" si="43"/>
        <v>T</v>
      </c>
    </row>
    <row r="1393" spans="1:7" hidden="1" x14ac:dyDescent="0.2">
      <c r="A1393" s="172" t="str">
        <f t="shared" si="42"/>
        <v/>
      </c>
      <c r="B1393" s="225" t="str">
        <f>IF(PLANILHA!B1393=0,"",PLANILHA!B1393)</f>
        <v/>
      </c>
      <c r="C1393" s="225" t="str">
        <f>IF(PLANILHA!E1393=0,"",PLANILHA!E1393)</f>
        <v/>
      </c>
      <c r="D1393" s="226" t="str">
        <f>IF(PLANILHA!F1393=0,"",PLANILHA!F1393)</f>
        <v/>
      </c>
      <c r="E1393" s="227" t="str">
        <f>IF(PLANILHA!G1393=0,"",PLANILHA!G1393)</f>
        <v/>
      </c>
      <c r="F1393" s="202"/>
      <c r="G1393" s="174" t="str">
        <f t="shared" si="43"/>
        <v>T</v>
      </c>
    </row>
    <row r="1394" spans="1:7" hidden="1" x14ac:dyDescent="0.2">
      <c r="A1394" s="172" t="str">
        <f t="shared" si="42"/>
        <v/>
      </c>
      <c r="B1394" s="225" t="str">
        <f>IF(PLANILHA!B1394=0,"",PLANILHA!B1394)</f>
        <v/>
      </c>
      <c r="C1394" s="225" t="str">
        <f>IF(PLANILHA!E1394=0,"",PLANILHA!E1394)</f>
        <v/>
      </c>
      <c r="D1394" s="226" t="str">
        <f>IF(PLANILHA!F1394=0,"",PLANILHA!F1394)</f>
        <v/>
      </c>
      <c r="E1394" s="227" t="str">
        <f>IF(PLANILHA!G1394=0,"",PLANILHA!G1394)</f>
        <v/>
      </c>
      <c r="F1394" s="202"/>
      <c r="G1394" s="174" t="str">
        <f t="shared" si="43"/>
        <v>T</v>
      </c>
    </row>
    <row r="1395" spans="1:7" hidden="1" x14ac:dyDescent="0.2">
      <c r="A1395" s="172" t="str">
        <f t="shared" si="42"/>
        <v/>
      </c>
      <c r="B1395" s="225" t="str">
        <f>IF(PLANILHA!B1395=0,"",PLANILHA!B1395)</f>
        <v/>
      </c>
      <c r="C1395" s="225" t="str">
        <f>IF(PLANILHA!E1395=0,"",PLANILHA!E1395)</f>
        <v/>
      </c>
      <c r="D1395" s="226" t="str">
        <f>IF(PLANILHA!F1395=0,"",PLANILHA!F1395)</f>
        <v/>
      </c>
      <c r="E1395" s="227" t="str">
        <f>IF(PLANILHA!G1395=0,"",PLANILHA!G1395)</f>
        <v/>
      </c>
      <c r="F1395" s="202"/>
      <c r="G1395" s="174" t="str">
        <f t="shared" si="43"/>
        <v>T</v>
      </c>
    </row>
    <row r="1396" spans="1:7" hidden="1" x14ac:dyDescent="0.2">
      <c r="A1396" s="172" t="str">
        <f t="shared" si="42"/>
        <v/>
      </c>
      <c r="B1396" s="225" t="str">
        <f>IF(PLANILHA!B1396=0,"",PLANILHA!B1396)</f>
        <v/>
      </c>
      <c r="C1396" s="225" t="str">
        <f>IF(PLANILHA!E1396=0,"",PLANILHA!E1396)</f>
        <v/>
      </c>
      <c r="D1396" s="226" t="str">
        <f>IF(PLANILHA!F1396=0,"",PLANILHA!F1396)</f>
        <v/>
      </c>
      <c r="E1396" s="227" t="str">
        <f>IF(PLANILHA!G1396=0,"",PLANILHA!G1396)</f>
        <v/>
      </c>
      <c r="F1396" s="202"/>
      <c r="G1396" s="174" t="str">
        <f t="shared" si="43"/>
        <v>T</v>
      </c>
    </row>
    <row r="1397" spans="1:7" hidden="1" x14ac:dyDescent="0.2">
      <c r="A1397" s="172" t="str">
        <f t="shared" si="42"/>
        <v/>
      </c>
      <c r="B1397" s="225" t="str">
        <f>IF(PLANILHA!B1397=0,"",PLANILHA!B1397)</f>
        <v/>
      </c>
      <c r="C1397" s="225" t="str">
        <f>IF(PLANILHA!E1397=0,"",PLANILHA!E1397)</f>
        <v/>
      </c>
      <c r="D1397" s="226" t="str">
        <f>IF(PLANILHA!F1397=0,"",PLANILHA!F1397)</f>
        <v/>
      </c>
      <c r="E1397" s="227" t="str">
        <f>IF(PLANILHA!G1397=0,"",PLANILHA!G1397)</f>
        <v/>
      </c>
      <c r="F1397" s="202"/>
      <c r="G1397" s="174" t="str">
        <f t="shared" si="43"/>
        <v>T</v>
      </c>
    </row>
    <row r="1398" spans="1:7" hidden="1" x14ac:dyDescent="0.2">
      <c r="A1398" s="172" t="str">
        <f t="shared" si="42"/>
        <v/>
      </c>
      <c r="B1398" s="225" t="str">
        <f>IF(PLANILHA!B1398=0,"",PLANILHA!B1398)</f>
        <v/>
      </c>
      <c r="C1398" s="225" t="str">
        <f>IF(PLANILHA!E1398=0,"",PLANILHA!E1398)</f>
        <v/>
      </c>
      <c r="D1398" s="226" t="str">
        <f>IF(PLANILHA!F1398=0,"",PLANILHA!F1398)</f>
        <v/>
      </c>
      <c r="E1398" s="227" t="str">
        <f>IF(PLANILHA!G1398=0,"",PLANILHA!G1398)</f>
        <v/>
      </c>
      <c r="F1398" s="202"/>
      <c r="G1398" s="174" t="str">
        <f t="shared" si="43"/>
        <v>T</v>
      </c>
    </row>
    <row r="1399" spans="1:7" hidden="1" x14ac:dyDescent="0.2">
      <c r="A1399" s="172" t="str">
        <f t="shared" si="42"/>
        <v/>
      </c>
      <c r="B1399" s="225" t="str">
        <f>IF(PLANILHA!B1399=0,"",PLANILHA!B1399)</f>
        <v/>
      </c>
      <c r="C1399" s="225" t="str">
        <f>IF(PLANILHA!E1399=0,"",PLANILHA!E1399)</f>
        <v/>
      </c>
      <c r="D1399" s="226" t="str">
        <f>IF(PLANILHA!F1399=0,"",PLANILHA!F1399)</f>
        <v/>
      </c>
      <c r="E1399" s="227" t="str">
        <f>IF(PLANILHA!G1399=0,"",PLANILHA!G1399)</f>
        <v/>
      </c>
      <c r="F1399" s="202"/>
      <c r="G1399" s="174" t="str">
        <f t="shared" si="43"/>
        <v>T</v>
      </c>
    </row>
    <row r="1400" spans="1:7" hidden="1" x14ac:dyDescent="0.2">
      <c r="A1400" s="172" t="str">
        <f t="shared" si="42"/>
        <v/>
      </c>
      <c r="B1400" s="225" t="str">
        <f>IF(PLANILHA!B1400=0,"",PLANILHA!B1400)</f>
        <v/>
      </c>
      <c r="C1400" s="225" t="str">
        <f>IF(PLANILHA!E1400=0,"",PLANILHA!E1400)</f>
        <v/>
      </c>
      <c r="D1400" s="226" t="str">
        <f>IF(PLANILHA!F1400=0,"",PLANILHA!F1400)</f>
        <v/>
      </c>
      <c r="E1400" s="227" t="str">
        <f>IF(PLANILHA!G1400=0,"",PLANILHA!G1400)</f>
        <v/>
      </c>
      <c r="F1400" s="202"/>
      <c r="G1400" s="174" t="str">
        <f t="shared" si="43"/>
        <v>T</v>
      </c>
    </row>
    <row r="1401" spans="1:7" hidden="1" x14ac:dyDescent="0.2">
      <c r="A1401" s="172" t="str">
        <f t="shared" si="42"/>
        <v/>
      </c>
      <c r="B1401" s="225" t="str">
        <f>IF(PLANILHA!B1401=0,"",PLANILHA!B1401)</f>
        <v/>
      </c>
      <c r="C1401" s="225" t="str">
        <f>IF(PLANILHA!E1401=0,"",PLANILHA!E1401)</f>
        <v/>
      </c>
      <c r="D1401" s="226" t="str">
        <f>IF(PLANILHA!F1401=0,"",PLANILHA!F1401)</f>
        <v/>
      </c>
      <c r="E1401" s="227" t="str">
        <f>IF(PLANILHA!G1401=0,"",PLANILHA!G1401)</f>
        <v/>
      </c>
      <c r="F1401" s="202"/>
      <c r="G1401" s="174" t="str">
        <f t="shared" si="43"/>
        <v>T</v>
      </c>
    </row>
    <row r="1402" spans="1:7" hidden="1" x14ac:dyDescent="0.2">
      <c r="A1402" s="172" t="str">
        <f t="shared" si="42"/>
        <v/>
      </c>
      <c r="B1402" s="225" t="str">
        <f>IF(PLANILHA!B1402=0,"",PLANILHA!B1402)</f>
        <v/>
      </c>
      <c r="C1402" s="225" t="str">
        <f>IF(PLANILHA!E1402=0,"",PLANILHA!E1402)</f>
        <v/>
      </c>
      <c r="D1402" s="226" t="str">
        <f>IF(PLANILHA!F1402=0,"",PLANILHA!F1402)</f>
        <v/>
      </c>
      <c r="E1402" s="227" t="str">
        <f>IF(PLANILHA!G1402=0,"",PLANILHA!G1402)</f>
        <v/>
      </c>
      <c r="F1402" s="202"/>
      <c r="G1402" s="174" t="str">
        <f t="shared" si="43"/>
        <v>T</v>
      </c>
    </row>
    <row r="1403" spans="1:7" hidden="1" x14ac:dyDescent="0.2">
      <c r="A1403" s="172" t="str">
        <f t="shared" si="42"/>
        <v/>
      </c>
      <c r="B1403" s="225" t="str">
        <f>IF(PLANILHA!B1403=0,"",PLANILHA!B1403)</f>
        <v/>
      </c>
      <c r="C1403" s="225" t="str">
        <f>IF(PLANILHA!E1403=0,"",PLANILHA!E1403)</f>
        <v/>
      </c>
      <c r="D1403" s="226" t="str">
        <f>IF(PLANILHA!F1403=0,"",PLANILHA!F1403)</f>
        <v/>
      </c>
      <c r="E1403" s="227" t="str">
        <f>IF(PLANILHA!G1403=0,"",PLANILHA!G1403)</f>
        <v/>
      </c>
      <c r="F1403" s="202"/>
      <c r="G1403" s="174" t="str">
        <f t="shared" si="43"/>
        <v>T</v>
      </c>
    </row>
    <row r="1404" spans="1:7" hidden="1" x14ac:dyDescent="0.2">
      <c r="A1404" s="172" t="str">
        <f t="shared" si="42"/>
        <v/>
      </c>
      <c r="B1404" s="225" t="str">
        <f>IF(PLANILHA!B1404=0,"",PLANILHA!B1404)</f>
        <v/>
      </c>
      <c r="C1404" s="225" t="str">
        <f>IF(PLANILHA!E1404=0,"",PLANILHA!E1404)</f>
        <v/>
      </c>
      <c r="D1404" s="226" t="str">
        <f>IF(PLANILHA!F1404=0,"",PLANILHA!F1404)</f>
        <v/>
      </c>
      <c r="E1404" s="227" t="str">
        <f>IF(PLANILHA!G1404=0,"",PLANILHA!G1404)</f>
        <v/>
      </c>
      <c r="F1404" s="202"/>
      <c r="G1404" s="174" t="str">
        <f t="shared" si="43"/>
        <v>T</v>
      </c>
    </row>
    <row r="1405" spans="1:7" hidden="1" x14ac:dyDescent="0.2">
      <c r="A1405" s="172" t="str">
        <f t="shared" si="42"/>
        <v/>
      </c>
      <c r="B1405" s="225" t="str">
        <f>IF(PLANILHA!B1405=0,"",PLANILHA!B1405)</f>
        <v/>
      </c>
      <c r="C1405" s="225" t="str">
        <f>IF(PLANILHA!E1405=0,"",PLANILHA!E1405)</f>
        <v/>
      </c>
      <c r="D1405" s="226" t="str">
        <f>IF(PLANILHA!F1405=0,"",PLANILHA!F1405)</f>
        <v/>
      </c>
      <c r="E1405" s="227" t="str">
        <f>IF(PLANILHA!G1405=0,"",PLANILHA!G1405)</f>
        <v/>
      </c>
      <c r="F1405" s="202"/>
      <c r="G1405" s="174" t="str">
        <f t="shared" si="43"/>
        <v>T</v>
      </c>
    </row>
    <row r="1406" spans="1:7" hidden="1" x14ac:dyDescent="0.2">
      <c r="A1406" s="172" t="str">
        <f t="shared" si="42"/>
        <v/>
      </c>
      <c r="B1406" s="225" t="str">
        <f>IF(PLANILHA!B1406=0,"",PLANILHA!B1406)</f>
        <v/>
      </c>
      <c r="C1406" s="225" t="str">
        <f>IF(PLANILHA!E1406=0,"",PLANILHA!E1406)</f>
        <v/>
      </c>
      <c r="D1406" s="226" t="str">
        <f>IF(PLANILHA!F1406=0,"",PLANILHA!F1406)</f>
        <v/>
      </c>
      <c r="E1406" s="227" t="str">
        <f>IF(PLANILHA!G1406=0,"",PLANILHA!G1406)</f>
        <v/>
      </c>
      <c r="F1406" s="202"/>
      <c r="G1406" s="174" t="str">
        <f t="shared" si="43"/>
        <v>T</v>
      </c>
    </row>
    <row r="1407" spans="1:7" hidden="1" x14ac:dyDescent="0.2">
      <c r="A1407" s="172" t="str">
        <f t="shared" si="42"/>
        <v/>
      </c>
      <c r="B1407" s="225" t="str">
        <f>IF(PLANILHA!B1407=0,"",PLANILHA!B1407)</f>
        <v/>
      </c>
      <c r="C1407" s="225" t="str">
        <f>IF(PLANILHA!E1407=0,"",PLANILHA!E1407)</f>
        <v/>
      </c>
      <c r="D1407" s="226" t="str">
        <f>IF(PLANILHA!F1407=0,"",PLANILHA!F1407)</f>
        <v/>
      </c>
      <c r="E1407" s="227" t="str">
        <f>IF(PLANILHA!G1407=0,"",PLANILHA!G1407)</f>
        <v/>
      </c>
      <c r="F1407" s="202"/>
      <c r="G1407" s="174" t="str">
        <f t="shared" si="43"/>
        <v>T</v>
      </c>
    </row>
    <row r="1408" spans="1:7" hidden="1" x14ac:dyDescent="0.2">
      <c r="A1408" s="172" t="str">
        <f t="shared" si="42"/>
        <v/>
      </c>
      <c r="B1408" s="225" t="str">
        <f>IF(PLANILHA!B1408=0,"",PLANILHA!B1408)</f>
        <v/>
      </c>
      <c r="C1408" s="225" t="str">
        <f>IF(PLANILHA!E1408=0,"",PLANILHA!E1408)</f>
        <v/>
      </c>
      <c r="D1408" s="226" t="str">
        <f>IF(PLANILHA!F1408=0,"",PLANILHA!F1408)</f>
        <v/>
      </c>
      <c r="E1408" s="227" t="str">
        <f>IF(PLANILHA!G1408=0,"",PLANILHA!G1408)</f>
        <v/>
      </c>
      <c r="F1408" s="202"/>
      <c r="G1408" s="174" t="str">
        <f t="shared" si="43"/>
        <v>T</v>
      </c>
    </row>
    <row r="1409" spans="1:7" hidden="1" x14ac:dyDescent="0.2">
      <c r="A1409" s="172" t="str">
        <f t="shared" si="42"/>
        <v/>
      </c>
      <c r="B1409" s="225" t="str">
        <f>IF(PLANILHA!B1409=0,"",PLANILHA!B1409)</f>
        <v/>
      </c>
      <c r="C1409" s="225" t="str">
        <f>IF(PLANILHA!E1409=0,"",PLANILHA!E1409)</f>
        <v/>
      </c>
      <c r="D1409" s="226" t="str">
        <f>IF(PLANILHA!F1409=0,"",PLANILHA!F1409)</f>
        <v/>
      </c>
      <c r="E1409" s="227" t="str">
        <f>IF(PLANILHA!G1409=0,"",PLANILHA!G1409)</f>
        <v/>
      </c>
      <c r="F1409" s="202"/>
      <c r="G1409" s="174" t="str">
        <f t="shared" si="43"/>
        <v>T</v>
      </c>
    </row>
    <row r="1410" spans="1:7" hidden="1" x14ac:dyDescent="0.2">
      <c r="A1410" s="172" t="str">
        <f t="shared" si="42"/>
        <v/>
      </c>
      <c r="B1410" s="225" t="str">
        <f>IF(PLANILHA!B1410=0,"",PLANILHA!B1410)</f>
        <v/>
      </c>
      <c r="C1410" s="225" t="str">
        <f>IF(PLANILHA!E1410=0,"",PLANILHA!E1410)</f>
        <v/>
      </c>
      <c r="D1410" s="226" t="str">
        <f>IF(PLANILHA!F1410=0,"",PLANILHA!F1410)</f>
        <v/>
      </c>
      <c r="E1410" s="227" t="str">
        <f>IF(PLANILHA!G1410=0,"",PLANILHA!G1410)</f>
        <v/>
      </c>
      <c r="F1410" s="202"/>
      <c r="G1410" s="174" t="str">
        <f t="shared" si="43"/>
        <v>T</v>
      </c>
    </row>
    <row r="1411" spans="1:7" hidden="1" x14ac:dyDescent="0.2">
      <c r="A1411" s="172" t="str">
        <f t="shared" si="42"/>
        <v/>
      </c>
      <c r="B1411" s="225" t="str">
        <f>IF(PLANILHA!B1411=0,"",PLANILHA!B1411)</f>
        <v/>
      </c>
      <c r="C1411" s="225" t="str">
        <f>IF(PLANILHA!E1411=0,"",PLANILHA!E1411)</f>
        <v/>
      </c>
      <c r="D1411" s="226" t="str">
        <f>IF(PLANILHA!F1411=0,"",PLANILHA!F1411)</f>
        <v/>
      </c>
      <c r="E1411" s="227" t="str">
        <f>IF(PLANILHA!G1411=0,"",PLANILHA!G1411)</f>
        <v/>
      </c>
      <c r="F1411" s="202"/>
      <c r="G1411" s="174" t="str">
        <f t="shared" si="43"/>
        <v>T</v>
      </c>
    </row>
    <row r="1412" spans="1:7" hidden="1" x14ac:dyDescent="0.2">
      <c r="A1412" s="172" t="str">
        <f t="shared" si="42"/>
        <v/>
      </c>
      <c r="B1412" s="225" t="str">
        <f>IF(PLANILHA!B1412=0,"",PLANILHA!B1412)</f>
        <v/>
      </c>
      <c r="C1412" s="225" t="str">
        <f>IF(PLANILHA!E1412=0,"",PLANILHA!E1412)</f>
        <v/>
      </c>
      <c r="D1412" s="226" t="str">
        <f>IF(PLANILHA!F1412=0,"",PLANILHA!F1412)</f>
        <v/>
      </c>
      <c r="E1412" s="227" t="str">
        <f>IF(PLANILHA!G1412=0,"",PLANILHA!G1412)</f>
        <v/>
      </c>
      <c r="F1412" s="202"/>
      <c r="G1412" s="174" t="str">
        <f t="shared" si="43"/>
        <v>T</v>
      </c>
    </row>
    <row r="1413" spans="1:7" hidden="1" x14ac:dyDescent="0.2">
      <c r="A1413" s="172" t="str">
        <f t="shared" si="42"/>
        <v/>
      </c>
      <c r="B1413" s="225" t="str">
        <f>IF(PLANILHA!B1413=0,"",PLANILHA!B1413)</f>
        <v/>
      </c>
      <c r="C1413" s="225" t="str">
        <f>IF(PLANILHA!E1413=0,"",PLANILHA!E1413)</f>
        <v/>
      </c>
      <c r="D1413" s="226" t="str">
        <f>IF(PLANILHA!F1413=0,"",PLANILHA!F1413)</f>
        <v/>
      </c>
      <c r="E1413" s="227" t="str">
        <f>IF(PLANILHA!G1413=0,"",PLANILHA!G1413)</f>
        <v/>
      </c>
      <c r="F1413" s="202"/>
      <c r="G1413" s="174" t="str">
        <f t="shared" si="43"/>
        <v>T</v>
      </c>
    </row>
    <row r="1414" spans="1:7" hidden="1" x14ac:dyDescent="0.2">
      <c r="A1414" s="172" t="str">
        <f t="shared" si="42"/>
        <v/>
      </c>
      <c r="B1414" s="225" t="str">
        <f>IF(PLANILHA!B1414=0,"",PLANILHA!B1414)</f>
        <v/>
      </c>
      <c r="C1414" s="225" t="str">
        <f>IF(PLANILHA!E1414=0,"",PLANILHA!E1414)</f>
        <v/>
      </c>
      <c r="D1414" s="226" t="str">
        <f>IF(PLANILHA!F1414=0,"",PLANILHA!F1414)</f>
        <v/>
      </c>
      <c r="E1414" s="227" t="str">
        <f>IF(PLANILHA!G1414=0,"",PLANILHA!G1414)</f>
        <v/>
      </c>
      <c r="F1414" s="202"/>
      <c r="G1414" s="174" t="str">
        <f t="shared" si="43"/>
        <v>T</v>
      </c>
    </row>
    <row r="1415" spans="1:7" hidden="1" x14ac:dyDescent="0.2">
      <c r="A1415" s="172" t="str">
        <f t="shared" si="42"/>
        <v/>
      </c>
      <c r="B1415" s="225" t="str">
        <f>IF(PLANILHA!B1415=0,"",PLANILHA!B1415)</f>
        <v/>
      </c>
      <c r="C1415" s="225" t="str">
        <f>IF(PLANILHA!E1415=0,"",PLANILHA!E1415)</f>
        <v/>
      </c>
      <c r="D1415" s="226" t="str">
        <f>IF(PLANILHA!F1415=0,"",PLANILHA!F1415)</f>
        <v/>
      </c>
      <c r="E1415" s="227" t="str">
        <f>IF(PLANILHA!G1415=0,"",PLANILHA!G1415)</f>
        <v/>
      </c>
      <c r="F1415" s="202"/>
      <c r="G1415" s="174" t="str">
        <f t="shared" si="43"/>
        <v>T</v>
      </c>
    </row>
    <row r="1416" spans="1:7" hidden="1" x14ac:dyDescent="0.2">
      <c r="A1416" s="172" t="str">
        <f t="shared" si="42"/>
        <v/>
      </c>
      <c r="B1416" s="225" t="str">
        <f>IF(PLANILHA!B1416=0,"",PLANILHA!B1416)</f>
        <v/>
      </c>
      <c r="C1416" s="225" t="str">
        <f>IF(PLANILHA!E1416=0,"",PLANILHA!E1416)</f>
        <v/>
      </c>
      <c r="D1416" s="226" t="str">
        <f>IF(PLANILHA!F1416=0,"",PLANILHA!F1416)</f>
        <v/>
      </c>
      <c r="E1416" s="227" t="str">
        <f>IF(PLANILHA!G1416=0,"",PLANILHA!G1416)</f>
        <v/>
      </c>
      <c r="F1416" s="202"/>
      <c r="G1416" s="174" t="str">
        <f t="shared" si="43"/>
        <v>T</v>
      </c>
    </row>
    <row r="1417" spans="1:7" hidden="1" x14ac:dyDescent="0.2">
      <c r="A1417" s="172" t="str">
        <f t="shared" si="42"/>
        <v/>
      </c>
      <c r="B1417" s="225" t="str">
        <f>IF(PLANILHA!B1417=0,"",PLANILHA!B1417)</f>
        <v/>
      </c>
      <c r="C1417" s="225" t="str">
        <f>IF(PLANILHA!E1417=0,"",PLANILHA!E1417)</f>
        <v/>
      </c>
      <c r="D1417" s="226" t="str">
        <f>IF(PLANILHA!F1417=0,"",PLANILHA!F1417)</f>
        <v/>
      </c>
      <c r="E1417" s="227" t="str">
        <f>IF(PLANILHA!G1417=0,"",PLANILHA!G1417)</f>
        <v/>
      </c>
      <c r="F1417" s="202"/>
      <c r="G1417" s="174" t="str">
        <f t="shared" si="43"/>
        <v>T</v>
      </c>
    </row>
    <row r="1418" spans="1:7" hidden="1" x14ac:dyDescent="0.2">
      <c r="A1418" s="172" t="str">
        <f t="shared" si="42"/>
        <v/>
      </c>
      <c r="B1418" s="225" t="str">
        <f>IF(PLANILHA!B1418=0,"",PLANILHA!B1418)</f>
        <v/>
      </c>
      <c r="C1418" s="225" t="str">
        <f>IF(PLANILHA!E1418=0,"",PLANILHA!E1418)</f>
        <v/>
      </c>
      <c r="D1418" s="226" t="str">
        <f>IF(PLANILHA!F1418=0,"",PLANILHA!F1418)</f>
        <v/>
      </c>
      <c r="E1418" s="227" t="str">
        <f>IF(PLANILHA!G1418=0,"",PLANILHA!G1418)</f>
        <v/>
      </c>
      <c r="F1418" s="202"/>
      <c r="G1418" s="174" t="str">
        <f t="shared" si="43"/>
        <v>T</v>
      </c>
    </row>
    <row r="1419" spans="1:7" hidden="1" x14ac:dyDescent="0.2">
      <c r="A1419" s="172" t="str">
        <f t="shared" si="42"/>
        <v/>
      </c>
      <c r="B1419" s="225" t="str">
        <f>IF(PLANILHA!B1419=0,"",PLANILHA!B1419)</f>
        <v/>
      </c>
      <c r="C1419" s="225" t="str">
        <f>IF(PLANILHA!E1419=0,"",PLANILHA!E1419)</f>
        <v/>
      </c>
      <c r="D1419" s="226" t="str">
        <f>IF(PLANILHA!F1419=0,"",PLANILHA!F1419)</f>
        <v/>
      </c>
      <c r="E1419" s="227" t="str">
        <f>IF(PLANILHA!G1419=0,"",PLANILHA!G1419)</f>
        <v/>
      </c>
      <c r="F1419" s="202"/>
      <c r="G1419" s="174" t="str">
        <f t="shared" si="43"/>
        <v>T</v>
      </c>
    </row>
    <row r="1420" spans="1:7" hidden="1" x14ac:dyDescent="0.2">
      <c r="A1420" s="172" t="str">
        <f t="shared" si="42"/>
        <v/>
      </c>
      <c r="B1420" s="225" t="str">
        <f>IF(PLANILHA!B1420=0,"",PLANILHA!B1420)</f>
        <v/>
      </c>
      <c r="C1420" s="225" t="str">
        <f>IF(PLANILHA!E1420=0,"",PLANILHA!E1420)</f>
        <v/>
      </c>
      <c r="D1420" s="226" t="str">
        <f>IF(PLANILHA!F1420=0,"",PLANILHA!F1420)</f>
        <v/>
      </c>
      <c r="E1420" s="227" t="str">
        <f>IF(PLANILHA!G1420=0,"",PLANILHA!G1420)</f>
        <v/>
      </c>
      <c r="F1420" s="202"/>
      <c r="G1420" s="174" t="str">
        <f t="shared" si="43"/>
        <v>T</v>
      </c>
    </row>
    <row r="1421" spans="1:7" hidden="1" x14ac:dyDescent="0.2">
      <c r="A1421" s="172" t="str">
        <f t="shared" si="42"/>
        <v/>
      </c>
      <c r="B1421" s="225" t="str">
        <f>IF(PLANILHA!B1421=0,"",PLANILHA!B1421)</f>
        <v/>
      </c>
      <c r="C1421" s="225" t="str">
        <f>IF(PLANILHA!E1421=0,"",PLANILHA!E1421)</f>
        <v/>
      </c>
      <c r="D1421" s="226" t="str">
        <f>IF(PLANILHA!F1421=0,"",PLANILHA!F1421)</f>
        <v/>
      </c>
      <c r="E1421" s="227" t="str">
        <f>IF(PLANILHA!G1421=0,"",PLANILHA!G1421)</f>
        <v/>
      </c>
      <c r="F1421" s="202"/>
      <c r="G1421" s="174" t="str">
        <f t="shared" si="43"/>
        <v>T</v>
      </c>
    </row>
    <row r="1422" spans="1:7" hidden="1" x14ac:dyDescent="0.2">
      <c r="A1422" s="172" t="str">
        <f t="shared" ref="A1422:A1485" si="44">IF(B1422&lt;&gt;"","F","")</f>
        <v/>
      </c>
      <c r="B1422" s="225" t="str">
        <f>IF(PLANILHA!B1422=0,"",PLANILHA!B1422)</f>
        <v/>
      </c>
      <c r="C1422" s="225" t="str">
        <f>IF(PLANILHA!E1422=0,"",PLANILHA!E1422)</f>
        <v/>
      </c>
      <c r="D1422" s="226" t="str">
        <f>IF(PLANILHA!F1422=0,"",PLANILHA!F1422)</f>
        <v/>
      </c>
      <c r="E1422" s="227" t="str">
        <f>IF(PLANILHA!G1422=0,"",PLANILHA!G1422)</f>
        <v/>
      </c>
      <c r="F1422" s="202"/>
      <c r="G1422" s="174" t="str">
        <f t="shared" ref="G1422:G1485" si="45">IF(E1422="","T","I")</f>
        <v>T</v>
      </c>
    </row>
    <row r="1423" spans="1:7" hidden="1" x14ac:dyDescent="0.2">
      <c r="A1423" s="172" t="str">
        <f t="shared" si="44"/>
        <v/>
      </c>
      <c r="B1423" s="225" t="str">
        <f>IF(PLANILHA!B1423=0,"",PLANILHA!B1423)</f>
        <v/>
      </c>
      <c r="C1423" s="225" t="str">
        <f>IF(PLANILHA!E1423=0,"",PLANILHA!E1423)</f>
        <v/>
      </c>
      <c r="D1423" s="226" t="str">
        <f>IF(PLANILHA!F1423=0,"",PLANILHA!F1423)</f>
        <v/>
      </c>
      <c r="E1423" s="227" t="str">
        <f>IF(PLANILHA!G1423=0,"",PLANILHA!G1423)</f>
        <v/>
      </c>
      <c r="F1423" s="202"/>
      <c r="G1423" s="174" t="str">
        <f t="shared" si="45"/>
        <v>T</v>
      </c>
    </row>
    <row r="1424" spans="1:7" hidden="1" x14ac:dyDescent="0.2">
      <c r="A1424" s="172" t="str">
        <f t="shared" si="44"/>
        <v/>
      </c>
      <c r="B1424" s="225" t="str">
        <f>IF(PLANILHA!B1424=0,"",PLANILHA!B1424)</f>
        <v/>
      </c>
      <c r="C1424" s="225" t="str">
        <f>IF(PLANILHA!E1424=0,"",PLANILHA!E1424)</f>
        <v/>
      </c>
      <c r="D1424" s="226" t="str">
        <f>IF(PLANILHA!F1424=0,"",PLANILHA!F1424)</f>
        <v/>
      </c>
      <c r="E1424" s="227" t="str">
        <f>IF(PLANILHA!G1424=0,"",PLANILHA!G1424)</f>
        <v/>
      </c>
      <c r="F1424" s="202"/>
      <c r="G1424" s="174" t="str">
        <f t="shared" si="45"/>
        <v>T</v>
      </c>
    </row>
    <row r="1425" spans="1:7" hidden="1" x14ac:dyDescent="0.2">
      <c r="A1425" s="172" t="str">
        <f t="shared" si="44"/>
        <v/>
      </c>
      <c r="B1425" s="225" t="str">
        <f>IF(PLANILHA!B1425=0,"",PLANILHA!B1425)</f>
        <v/>
      </c>
      <c r="C1425" s="225" t="str">
        <f>IF(PLANILHA!E1425=0,"",PLANILHA!E1425)</f>
        <v/>
      </c>
      <c r="D1425" s="226" t="str">
        <f>IF(PLANILHA!F1425=0,"",PLANILHA!F1425)</f>
        <v/>
      </c>
      <c r="E1425" s="227" t="str">
        <f>IF(PLANILHA!G1425=0,"",PLANILHA!G1425)</f>
        <v/>
      </c>
      <c r="F1425" s="202"/>
      <c r="G1425" s="174" t="str">
        <f t="shared" si="45"/>
        <v>T</v>
      </c>
    </row>
    <row r="1426" spans="1:7" hidden="1" x14ac:dyDescent="0.2">
      <c r="A1426" s="172" t="str">
        <f t="shared" si="44"/>
        <v/>
      </c>
      <c r="B1426" s="225" t="str">
        <f>IF(PLANILHA!B1426=0,"",PLANILHA!B1426)</f>
        <v/>
      </c>
      <c r="C1426" s="225" t="str">
        <f>IF(PLANILHA!E1426=0,"",PLANILHA!E1426)</f>
        <v/>
      </c>
      <c r="D1426" s="226" t="str">
        <f>IF(PLANILHA!F1426=0,"",PLANILHA!F1426)</f>
        <v/>
      </c>
      <c r="E1426" s="227" t="str">
        <f>IF(PLANILHA!G1426=0,"",PLANILHA!G1426)</f>
        <v/>
      </c>
      <c r="F1426" s="202"/>
      <c r="G1426" s="174" t="str">
        <f t="shared" si="45"/>
        <v>T</v>
      </c>
    </row>
    <row r="1427" spans="1:7" hidden="1" x14ac:dyDescent="0.2">
      <c r="A1427" s="172" t="str">
        <f t="shared" si="44"/>
        <v/>
      </c>
      <c r="B1427" s="225" t="str">
        <f>IF(PLANILHA!B1427=0,"",PLANILHA!B1427)</f>
        <v/>
      </c>
      <c r="C1427" s="225" t="str">
        <f>IF(PLANILHA!E1427=0,"",PLANILHA!E1427)</f>
        <v/>
      </c>
      <c r="D1427" s="226" t="str">
        <f>IF(PLANILHA!F1427=0,"",PLANILHA!F1427)</f>
        <v/>
      </c>
      <c r="E1427" s="227" t="str">
        <f>IF(PLANILHA!G1427=0,"",PLANILHA!G1427)</f>
        <v/>
      </c>
      <c r="F1427" s="202"/>
      <c r="G1427" s="174" t="str">
        <f t="shared" si="45"/>
        <v>T</v>
      </c>
    </row>
    <row r="1428" spans="1:7" hidden="1" x14ac:dyDescent="0.2">
      <c r="A1428" s="172" t="str">
        <f t="shared" si="44"/>
        <v/>
      </c>
      <c r="B1428" s="225" t="str">
        <f>IF(PLANILHA!B1428=0,"",PLANILHA!B1428)</f>
        <v/>
      </c>
      <c r="C1428" s="225" t="str">
        <f>IF(PLANILHA!E1428=0,"",PLANILHA!E1428)</f>
        <v/>
      </c>
      <c r="D1428" s="226" t="str">
        <f>IF(PLANILHA!F1428=0,"",PLANILHA!F1428)</f>
        <v/>
      </c>
      <c r="E1428" s="227" t="str">
        <f>IF(PLANILHA!G1428=0,"",PLANILHA!G1428)</f>
        <v/>
      </c>
      <c r="F1428" s="202"/>
      <c r="G1428" s="174" t="str">
        <f t="shared" si="45"/>
        <v>T</v>
      </c>
    </row>
    <row r="1429" spans="1:7" hidden="1" x14ac:dyDescent="0.2">
      <c r="A1429" s="172" t="str">
        <f t="shared" si="44"/>
        <v/>
      </c>
      <c r="B1429" s="225" t="str">
        <f>IF(PLANILHA!B1429=0,"",PLANILHA!B1429)</f>
        <v/>
      </c>
      <c r="C1429" s="225" t="str">
        <f>IF(PLANILHA!E1429=0,"",PLANILHA!E1429)</f>
        <v/>
      </c>
      <c r="D1429" s="226" t="str">
        <f>IF(PLANILHA!F1429=0,"",PLANILHA!F1429)</f>
        <v/>
      </c>
      <c r="E1429" s="227" t="str">
        <f>IF(PLANILHA!G1429=0,"",PLANILHA!G1429)</f>
        <v/>
      </c>
      <c r="F1429" s="202"/>
      <c r="G1429" s="174" t="str">
        <f t="shared" si="45"/>
        <v>T</v>
      </c>
    </row>
    <row r="1430" spans="1:7" hidden="1" x14ac:dyDescent="0.2">
      <c r="A1430" s="172" t="str">
        <f t="shared" si="44"/>
        <v/>
      </c>
      <c r="B1430" s="225" t="str">
        <f>IF(PLANILHA!B1430=0,"",PLANILHA!B1430)</f>
        <v/>
      </c>
      <c r="C1430" s="225" t="str">
        <f>IF(PLANILHA!E1430=0,"",PLANILHA!E1430)</f>
        <v/>
      </c>
      <c r="D1430" s="226" t="str">
        <f>IF(PLANILHA!F1430=0,"",PLANILHA!F1430)</f>
        <v/>
      </c>
      <c r="E1430" s="227" t="str">
        <f>IF(PLANILHA!G1430=0,"",PLANILHA!G1430)</f>
        <v/>
      </c>
      <c r="F1430" s="202"/>
      <c r="G1430" s="174" t="str">
        <f t="shared" si="45"/>
        <v>T</v>
      </c>
    </row>
    <row r="1431" spans="1:7" hidden="1" x14ac:dyDescent="0.2">
      <c r="A1431" s="172" t="str">
        <f t="shared" si="44"/>
        <v/>
      </c>
      <c r="B1431" s="225" t="str">
        <f>IF(PLANILHA!B1431=0,"",PLANILHA!B1431)</f>
        <v/>
      </c>
      <c r="C1431" s="225" t="str">
        <f>IF(PLANILHA!E1431=0,"",PLANILHA!E1431)</f>
        <v/>
      </c>
      <c r="D1431" s="226" t="str">
        <f>IF(PLANILHA!F1431=0,"",PLANILHA!F1431)</f>
        <v/>
      </c>
      <c r="E1431" s="227" t="str">
        <f>IF(PLANILHA!G1431=0,"",PLANILHA!G1431)</f>
        <v/>
      </c>
      <c r="F1431" s="202"/>
      <c r="G1431" s="174" t="str">
        <f t="shared" si="45"/>
        <v>T</v>
      </c>
    </row>
    <row r="1432" spans="1:7" hidden="1" x14ac:dyDescent="0.2">
      <c r="A1432" s="172" t="str">
        <f t="shared" si="44"/>
        <v/>
      </c>
      <c r="B1432" s="225" t="str">
        <f>IF(PLANILHA!B1432=0,"",PLANILHA!B1432)</f>
        <v/>
      </c>
      <c r="C1432" s="225" t="str">
        <f>IF(PLANILHA!E1432=0,"",PLANILHA!E1432)</f>
        <v/>
      </c>
      <c r="D1432" s="226" t="str">
        <f>IF(PLANILHA!F1432=0,"",PLANILHA!F1432)</f>
        <v/>
      </c>
      <c r="E1432" s="227" t="str">
        <f>IF(PLANILHA!G1432=0,"",PLANILHA!G1432)</f>
        <v/>
      </c>
      <c r="F1432" s="202"/>
      <c r="G1432" s="174" t="str">
        <f t="shared" si="45"/>
        <v>T</v>
      </c>
    </row>
    <row r="1433" spans="1:7" hidden="1" x14ac:dyDescent="0.2">
      <c r="A1433" s="172" t="str">
        <f t="shared" si="44"/>
        <v/>
      </c>
      <c r="B1433" s="225" t="str">
        <f>IF(PLANILHA!B1433=0,"",PLANILHA!B1433)</f>
        <v/>
      </c>
      <c r="C1433" s="225" t="str">
        <f>IF(PLANILHA!E1433=0,"",PLANILHA!E1433)</f>
        <v/>
      </c>
      <c r="D1433" s="226" t="str">
        <f>IF(PLANILHA!F1433=0,"",PLANILHA!F1433)</f>
        <v/>
      </c>
      <c r="E1433" s="227" t="str">
        <f>IF(PLANILHA!G1433=0,"",PLANILHA!G1433)</f>
        <v/>
      </c>
      <c r="F1433" s="202"/>
      <c r="G1433" s="174" t="str">
        <f t="shared" si="45"/>
        <v>T</v>
      </c>
    </row>
    <row r="1434" spans="1:7" hidden="1" x14ac:dyDescent="0.2">
      <c r="A1434" s="172" t="str">
        <f t="shared" si="44"/>
        <v/>
      </c>
      <c r="B1434" s="225" t="str">
        <f>IF(PLANILHA!B1434=0,"",PLANILHA!B1434)</f>
        <v/>
      </c>
      <c r="C1434" s="225" t="str">
        <f>IF(PLANILHA!E1434=0,"",PLANILHA!E1434)</f>
        <v/>
      </c>
      <c r="D1434" s="226" t="str">
        <f>IF(PLANILHA!F1434=0,"",PLANILHA!F1434)</f>
        <v/>
      </c>
      <c r="E1434" s="227" t="str">
        <f>IF(PLANILHA!G1434=0,"",PLANILHA!G1434)</f>
        <v/>
      </c>
      <c r="F1434" s="202"/>
      <c r="G1434" s="174" t="str">
        <f t="shared" si="45"/>
        <v>T</v>
      </c>
    </row>
    <row r="1435" spans="1:7" hidden="1" x14ac:dyDescent="0.2">
      <c r="A1435" s="172" t="str">
        <f t="shared" si="44"/>
        <v/>
      </c>
      <c r="B1435" s="225" t="str">
        <f>IF(PLANILHA!B1435=0,"",PLANILHA!B1435)</f>
        <v/>
      </c>
      <c r="C1435" s="225" t="str">
        <f>IF(PLANILHA!E1435=0,"",PLANILHA!E1435)</f>
        <v/>
      </c>
      <c r="D1435" s="226" t="str">
        <f>IF(PLANILHA!F1435=0,"",PLANILHA!F1435)</f>
        <v/>
      </c>
      <c r="E1435" s="227" t="str">
        <f>IF(PLANILHA!G1435=0,"",PLANILHA!G1435)</f>
        <v/>
      </c>
      <c r="F1435" s="202"/>
      <c r="G1435" s="174" t="str">
        <f t="shared" si="45"/>
        <v>T</v>
      </c>
    </row>
    <row r="1436" spans="1:7" hidden="1" x14ac:dyDescent="0.2">
      <c r="A1436" s="172" t="str">
        <f t="shared" si="44"/>
        <v/>
      </c>
      <c r="B1436" s="225" t="str">
        <f>IF(PLANILHA!B1436=0,"",PLANILHA!B1436)</f>
        <v/>
      </c>
      <c r="C1436" s="225" t="str">
        <f>IF(PLANILHA!E1436=0,"",PLANILHA!E1436)</f>
        <v/>
      </c>
      <c r="D1436" s="226" t="str">
        <f>IF(PLANILHA!F1436=0,"",PLANILHA!F1436)</f>
        <v/>
      </c>
      <c r="E1436" s="227" t="str">
        <f>IF(PLANILHA!G1436=0,"",PLANILHA!G1436)</f>
        <v/>
      </c>
      <c r="F1436" s="202"/>
      <c r="G1436" s="174" t="str">
        <f t="shared" si="45"/>
        <v>T</v>
      </c>
    </row>
    <row r="1437" spans="1:7" hidden="1" x14ac:dyDescent="0.2">
      <c r="A1437" s="172" t="str">
        <f t="shared" si="44"/>
        <v/>
      </c>
      <c r="B1437" s="225" t="str">
        <f>IF(PLANILHA!B1437=0,"",PLANILHA!B1437)</f>
        <v/>
      </c>
      <c r="C1437" s="225" t="str">
        <f>IF(PLANILHA!E1437=0,"",PLANILHA!E1437)</f>
        <v/>
      </c>
      <c r="D1437" s="226" t="str">
        <f>IF(PLANILHA!F1437=0,"",PLANILHA!F1437)</f>
        <v/>
      </c>
      <c r="E1437" s="227" t="str">
        <f>IF(PLANILHA!G1437=0,"",PLANILHA!G1437)</f>
        <v/>
      </c>
      <c r="F1437" s="202"/>
      <c r="G1437" s="174" t="str">
        <f t="shared" si="45"/>
        <v>T</v>
      </c>
    </row>
    <row r="1438" spans="1:7" hidden="1" x14ac:dyDescent="0.2">
      <c r="A1438" s="172" t="str">
        <f t="shared" si="44"/>
        <v/>
      </c>
      <c r="B1438" s="225" t="str">
        <f>IF(PLANILHA!B1438=0,"",PLANILHA!B1438)</f>
        <v/>
      </c>
      <c r="C1438" s="225" t="str">
        <f>IF(PLANILHA!E1438=0,"",PLANILHA!E1438)</f>
        <v/>
      </c>
      <c r="D1438" s="226" t="str">
        <f>IF(PLANILHA!F1438=0,"",PLANILHA!F1438)</f>
        <v/>
      </c>
      <c r="E1438" s="227" t="str">
        <f>IF(PLANILHA!G1438=0,"",PLANILHA!G1438)</f>
        <v/>
      </c>
      <c r="F1438" s="202"/>
      <c r="G1438" s="174" t="str">
        <f t="shared" si="45"/>
        <v>T</v>
      </c>
    </row>
    <row r="1439" spans="1:7" hidden="1" x14ac:dyDescent="0.2">
      <c r="A1439" s="172" t="str">
        <f t="shared" si="44"/>
        <v/>
      </c>
      <c r="B1439" s="225" t="str">
        <f>IF(PLANILHA!B1439=0,"",PLANILHA!B1439)</f>
        <v/>
      </c>
      <c r="C1439" s="225" t="str">
        <f>IF(PLANILHA!E1439=0,"",PLANILHA!E1439)</f>
        <v/>
      </c>
      <c r="D1439" s="226" t="str">
        <f>IF(PLANILHA!F1439=0,"",PLANILHA!F1439)</f>
        <v/>
      </c>
      <c r="E1439" s="227" t="str">
        <f>IF(PLANILHA!G1439=0,"",PLANILHA!G1439)</f>
        <v/>
      </c>
      <c r="F1439" s="202"/>
      <c r="G1439" s="174" t="str">
        <f t="shared" si="45"/>
        <v>T</v>
      </c>
    </row>
    <row r="1440" spans="1:7" hidden="1" x14ac:dyDescent="0.2">
      <c r="A1440" s="172" t="str">
        <f t="shared" si="44"/>
        <v/>
      </c>
      <c r="B1440" s="225" t="str">
        <f>IF(PLANILHA!B1440=0,"",PLANILHA!B1440)</f>
        <v/>
      </c>
      <c r="C1440" s="225" t="str">
        <f>IF(PLANILHA!E1440=0,"",PLANILHA!E1440)</f>
        <v/>
      </c>
      <c r="D1440" s="226" t="str">
        <f>IF(PLANILHA!F1440=0,"",PLANILHA!F1440)</f>
        <v/>
      </c>
      <c r="E1440" s="227" t="str">
        <f>IF(PLANILHA!G1440=0,"",PLANILHA!G1440)</f>
        <v/>
      </c>
      <c r="F1440" s="202"/>
      <c r="G1440" s="174" t="str">
        <f t="shared" si="45"/>
        <v>T</v>
      </c>
    </row>
    <row r="1441" spans="1:7" hidden="1" x14ac:dyDescent="0.2">
      <c r="A1441" s="172" t="str">
        <f t="shared" si="44"/>
        <v/>
      </c>
      <c r="B1441" s="225" t="str">
        <f>IF(PLANILHA!B1441=0,"",PLANILHA!B1441)</f>
        <v/>
      </c>
      <c r="C1441" s="225" t="str">
        <f>IF(PLANILHA!E1441=0,"",PLANILHA!E1441)</f>
        <v/>
      </c>
      <c r="D1441" s="226" t="str">
        <f>IF(PLANILHA!F1441=0,"",PLANILHA!F1441)</f>
        <v/>
      </c>
      <c r="E1441" s="227" t="str">
        <f>IF(PLANILHA!G1441=0,"",PLANILHA!G1441)</f>
        <v/>
      </c>
      <c r="F1441" s="202"/>
      <c r="G1441" s="174" t="str">
        <f t="shared" si="45"/>
        <v>T</v>
      </c>
    </row>
    <row r="1442" spans="1:7" hidden="1" x14ac:dyDescent="0.2">
      <c r="A1442" s="172" t="str">
        <f t="shared" si="44"/>
        <v/>
      </c>
      <c r="B1442" s="225" t="str">
        <f>IF(PLANILHA!B1442=0,"",PLANILHA!B1442)</f>
        <v/>
      </c>
      <c r="C1442" s="225" t="str">
        <f>IF(PLANILHA!E1442=0,"",PLANILHA!E1442)</f>
        <v/>
      </c>
      <c r="D1442" s="226" t="str">
        <f>IF(PLANILHA!F1442=0,"",PLANILHA!F1442)</f>
        <v/>
      </c>
      <c r="E1442" s="227" t="str">
        <f>IF(PLANILHA!G1442=0,"",PLANILHA!G1442)</f>
        <v/>
      </c>
      <c r="F1442" s="202"/>
      <c r="G1442" s="174" t="str">
        <f t="shared" si="45"/>
        <v>T</v>
      </c>
    </row>
    <row r="1443" spans="1:7" hidden="1" x14ac:dyDescent="0.2">
      <c r="A1443" s="172" t="str">
        <f t="shared" si="44"/>
        <v/>
      </c>
      <c r="B1443" s="225" t="str">
        <f>IF(PLANILHA!B1443=0,"",PLANILHA!B1443)</f>
        <v/>
      </c>
      <c r="C1443" s="225" t="str">
        <f>IF(PLANILHA!E1443=0,"",PLANILHA!E1443)</f>
        <v/>
      </c>
      <c r="D1443" s="226" t="str">
        <f>IF(PLANILHA!F1443=0,"",PLANILHA!F1443)</f>
        <v/>
      </c>
      <c r="E1443" s="227" t="str">
        <f>IF(PLANILHA!G1443=0,"",PLANILHA!G1443)</f>
        <v/>
      </c>
      <c r="F1443" s="202"/>
      <c r="G1443" s="174" t="str">
        <f t="shared" si="45"/>
        <v>T</v>
      </c>
    </row>
    <row r="1444" spans="1:7" hidden="1" x14ac:dyDescent="0.2">
      <c r="A1444" s="172" t="str">
        <f t="shared" si="44"/>
        <v/>
      </c>
      <c r="B1444" s="225" t="str">
        <f>IF(PLANILHA!B1444=0,"",PLANILHA!B1444)</f>
        <v/>
      </c>
      <c r="C1444" s="225" t="str">
        <f>IF(PLANILHA!E1444=0,"",PLANILHA!E1444)</f>
        <v/>
      </c>
      <c r="D1444" s="226" t="str">
        <f>IF(PLANILHA!F1444=0,"",PLANILHA!F1444)</f>
        <v/>
      </c>
      <c r="E1444" s="227" t="str">
        <f>IF(PLANILHA!G1444=0,"",PLANILHA!G1444)</f>
        <v/>
      </c>
      <c r="F1444" s="202"/>
      <c r="G1444" s="174" t="str">
        <f t="shared" si="45"/>
        <v>T</v>
      </c>
    </row>
    <row r="1445" spans="1:7" hidden="1" x14ac:dyDescent="0.2">
      <c r="A1445" s="172" t="str">
        <f t="shared" si="44"/>
        <v/>
      </c>
      <c r="B1445" s="225" t="str">
        <f>IF(PLANILHA!B1445=0,"",PLANILHA!B1445)</f>
        <v/>
      </c>
      <c r="C1445" s="225" t="str">
        <f>IF(PLANILHA!E1445=0,"",PLANILHA!E1445)</f>
        <v/>
      </c>
      <c r="D1445" s="226" t="str">
        <f>IF(PLANILHA!F1445=0,"",PLANILHA!F1445)</f>
        <v/>
      </c>
      <c r="E1445" s="227" t="str">
        <f>IF(PLANILHA!G1445=0,"",PLANILHA!G1445)</f>
        <v/>
      </c>
      <c r="F1445" s="202"/>
      <c r="G1445" s="174" t="str">
        <f t="shared" si="45"/>
        <v>T</v>
      </c>
    </row>
    <row r="1446" spans="1:7" hidden="1" x14ac:dyDescent="0.2">
      <c r="A1446" s="172" t="str">
        <f t="shared" si="44"/>
        <v/>
      </c>
      <c r="B1446" s="225" t="str">
        <f>IF(PLANILHA!B1446=0,"",PLANILHA!B1446)</f>
        <v/>
      </c>
      <c r="C1446" s="225" t="str">
        <f>IF(PLANILHA!E1446=0,"",PLANILHA!E1446)</f>
        <v/>
      </c>
      <c r="D1446" s="226" t="str">
        <f>IF(PLANILHA!F1446=0,"",PLANILHA!F1446)</f>
        <v/>
      </c>
      <c r="E1446" s="227" t="str">
        <f>IF(PLANILHA!G1446=0,"",PLANILHA!G1446)</f>
        <v/>
      </c>
      <c r="F1446" s="202"/>
      <c r="G1446" s="174" t="str">
        <f t="shared" si="45"/>
        <v>T</v>
      </c>
    </row>
    <row r="1447" spans="1:7" hidden="1" x14ac:dyDescent="0.2">
      <c r="A1447" s="172" t="str">
        <f t="shared" si="44"/>
        <v/>
      </c>
      <c r="B1447" s="225" t="str">
        <f>IF(PLANILHA!B1447=0,"",PLANILHA!B1447)</f>
        <v/>
      </c>
      <c r="C1447" s="225" t="str">
        <f>IF(PLANILHA!E1447=0,"",PLANILHA!E1447)</f>
        <v/>
      </c>
      <c r="D1447" s="226" t="str">
        <f>IF(PLANILHA!F1447=0,"",PLANILHA!F1447)</f>
        <v/>
      </c>
      <c r="E1447" s="227" t="str">
        <f>IF(PLANILHA!G1447=0,"",PLANILHA!G1447)</f>
        <v/>
      </c>
      <c r="F1447" s="202"/>
      <c r="G1447" s="174" t="str">
        <f t="shared" si="45"/>
        <v>T</v>
      </c>
    </row>
    <row r="1448" spans="1:7" hidden="1" x14ac:dyDescent="0.2">
      <c r="A1448" s="172" t="str">
        <f t="shared" si="44"/>
        <v/>
      </c>
      <c r="B1448" s="225" t="str">
        <f>IF(PLANILHA!B1448=0,"",PLANILHA!B1448)</f>
        <v/>
      </c>
      <c r="C1448" s="225" t="str">
        <f>IF(PLANILHA!E1448=0,"",PLANILHA!E1448)</f>
        <v/>
      </c>
      <c r="D1448" s="226" t="str">
        <f>IF(PLANILHA!F1448=0,"",PLANILHA!F1448)</f>
        <v/>
      </c>
      <c r="E1448" s="227" t="str">
        <f>IF(PLANILHA!G1448=0,"",PLANILHA!G1448)</f>
        <v/>
      </c>
      <c r="F1448" s="202"/>
      <c r="G1448" s="174" t="str">
        <f t="shared" si="45"/>
        <v>T</v>
      </c>
    </row>
    <row r="1449" spans="1:7" hidden="1" x14ac:dyDescent="0.2">
      <c r="A1449" s="172" t="str">
        <f t="shared" si="44"/>
        <v/>
      </c>
      <c r="B1449" s="225" t="str">
        <f>IF(PLANILHA!B1449=0,"",PLANILHA!B1449)</f>
        <v/>
      </c>
      <c r="C1449" s="225" t="str">
        <f>IF(PLANILHA!E1449=0,"",PLANILHA!E1449)</f>
        <v/>
      </c>
      <c r="D1449" s="226" t="str">
        <f>IF(PLANILHA!F1449=0,"",PLANILHA!F1449)</f>
        <v/>
      </c>
      <c r="E1449" s="227" t="str">
        <f>IF(PLANILHA!G1449=0,"",PLANILHA!G1449)</f>
        <v/>
      </c>
      <c r="F1449" s="202"/>
      <c r="G1449" s="174" t="str">
        <f t="shared" si="45"/>
        <v>T</v>
      </c>
    </row>
    <row r="1450" spans="1:7" hidden="1" x14ac:dyDescent="0.2">
      <c r="A1450" s="172" t="str">
        <f t="shared" si="44"/>
        <v/>
      </c>
      <c r="B1450" s="225" t="str">
        <f>IF(PLANILHA!B1450=0,"",PLANILHA!B1450)</f>
        <v/>
      </c>
      <c r="C1450" s="225" t="str">
        <f>IF(PLANILHA!E1450=0,"",PLANILHA!E1450)</f>
        <v/>
      </c>
      <c r="D1450" s="226" t="str">
        <f>IF(PLANILHA!F1450=0,"",PLANILHA!F1450)</f>
        <v/>
      </c>
      <c r="E1450" s="227" t="str">
        <f>IF(PLANILHA!G1450=0,"",PLANILHA!G1450)</f>
        <v/>
      </c>
      <c r="F1450" s="202"/>
      <c r="G1450" s="174" t="str">
        <f t="shared" si="45"/>
        <v>T</v>
      </c>
    </row>
    <row r="1451" spans="1:7" hidden="1" x14ac:dyDescent="0.2">
      <c r="A1451" s="172" t="str">
        <f t="shared" si="44"/>
        <v/>
      </c>
      <c r="B1451" s="225" t="str">
        <f>IF(PLANILHA!B1451=0,"",PLANILHA!B1451)</f>
        <v/>
      </c>
      <c r="C1451" s="225" t="str">
        <f>IF(PLANILHA!E1451=0,"",PLANILHA!E1451)</f>
        <v/>
      </c>
      <c r="D1451" s="226" t="str">
        <f>IF(PLANILHA!F1451=0,"",PLANILHA!F1451)</f>
        <v/>
      </c>
      <c r="E1451" s="227" t="str">
        <f>IF(PLANILHA!G1451=0,"",PLANILHA!G1451)</f>
        <v/>
      </c>
      <c r="F1451" s="202"/>
      <c r="G1451" s="174" t="str">
        <f t="shared" si="45"/>
        <v>T</v>
      </c>
    </row>
    <row r="1452" spans="1:7" hidden="1" x14ac:dyDescent="0.2">
      <c r="A1452" s="172" t="str">
        <f t="shared" si="44"/>
        <v/>
      </c>
      <c r="B1452" s="225" t="str">
        <f>IF(PLANILHA!B1452=0,"",PLANILHA!B1452)</f>
        <v/>
      </c>
      <c r="C1452" s="225" t="str">
        <f>IF(PLANILHA!E1452=0,"",PLANILHA!E1452)</f>
        <v/>
      </c>
      <c r="D1452" s="226" t="str">
        <f>IF(PLANILHA!F1452=0,"",PLANILHA!F1452)</f>
        <v/>
      </c>
      <c r="E1452" s="227" t="str">
        <f>IF(PLANILHA!G1452=0,"",PLANILHA!G1452)</f>
        <v/>
      </c>
      <c r="F1452" s="202"/>
      <c r="G1452" s="174" t="str">
        <f t="shared" si="45"/>
        <v>T</v>
      </c>
    </row>
    <row r="1453" spans="1:7" hidden="1" x14ac:dyDescent="0.2">
      <c r="A1453" s="172" t="str">
        <f t="shared" si="44"/>
        <v/>
      </c>
      <c r="B1453" s="225" t="str">
        <f>IF(PLANILHA!B1453=0,"",PLANILHA!B1453)</f>
        <v/>
      </c>
      <c r="C1453" s="225" t="str">
        <f>IF(PLANILHA!E1453=0,"",PLANILHA!E1453)</f>
        <v/>
      </c>
      <c r="D1453" s="226" t="str">
        <f>IF(PLANILHA!F1453=0,"",PLANILHA!F1453)</f>
        <v/>
      </c>
      <c r="E1453" s="227" t="str">
        <f>IF(PLANILHA!G1453=0,"",PLANILHA!G1453)</f>
        <v/>
      </c>
      <c r="F1453" s="202"/>
      <c r="G1453" s="174" t="str">
        <f t="shared" si="45"/>
        <v>T</v>
      </c>
    </row>
    <row r="1454" spans="1:7" hidden="1" x14ac:dyDescent="0.2">
      <c r="A1454" s="172" t="str">
        <f t="shared" si="44"/>
        <v/>
      </c>
      <c r="B1454" s="225" t="str">
        <f>IF(PLANILHA!B1454=0,"",PLANILHA!B1454)</f>
        <v/>
      </c>
      <c r="C1454" s="225" t="str">
        <f>IF(PLANILHA!E1454=0,"",PLANILHA!E1454)</f>
        <v/>
      </c>
      <c r="D1454" s="226" t="str">
        <f>IF(PLANILHA!F1454=0,"",PLANILHA!F1454)</f>
        <v/>
      </c>
      <c r="E1454" s="227" t="str">
        <f>IF(PLANILHA!G1454=0,"",PLANILHA!G1454)</f>
        <v/>
      </c>
      <c r="F1454" s="202"/>
      <c r="G1454" s="174" t="str">
        <f t="shared" si="45"/>
        <v>T</v>
      </c>
    </row>
    <row r="1455" spans="1:7" hidden="1" x14ac:dyDescent="0.2">
      <c r="A1455" s="172" t="str">
        <f t="shared" si="44"/>
        <v/>
      </c>
      <c r="B1455" s="225" t="str">
        <f>IF(PLANILHA!B1455=0,"",PLANILHA!B1455)</f>
        <v/>
      </c>
      <c r="C1455" s="225" t="str">
        <f>IF(PLANILHA!E1455=0,"",PLANILHA!E1455)</f>
        <v/>
      </c>
      <c r="D1455" s="226" t="str">
        <f>IF(PLANILHA!F1455=0,"",PLANILHA!F1455)</f>
        <v/>
      </c>
      <c r="E1455" s="227" t="str">
        <f>IF(PLANILHA!G1455=0,"",PLANILHA!G1455)</f>
        <v/>
      </c>
      <c r="F1455" s="202"/>
      <c r="G1455" s="174" t="str">
        <f t="shared" si="45"/>
        <v>T</v>
      </c>
    </row>
    <row r="1456" spans="1:7" hidden="1" x14ac:dyDescent="0.2">
      <c r="A1456" s="172" t="str">
        <f t="shared" si="44"/>
        <v/>
      </c>
      <c r="B1456" s="225" t="str">
        <f>IF(PLANILHA!B1456=0,"",PLANILHA!B1456)</f>
        <v/>
      </c>
      <c r="C1456" s="225" t="str">
        <f>IF(PLANILHA!E1456=0,"",PLANILHA!E1456)</f>
        <v/>
      </c>
      <c r="D1456" s="226" t="str">
        <f>IF(PLANILHA!F1456=0,"",PLANILHA!F1456)</f>
        <v/>
      </c>
      <c r="E1456" s="227" t="str">
        <f>IF(PLANILHA!G1456=0,"",PLANILHA!G1456)</f>
        <v/>
      </c>
      <c r="F1456" s="202"/>
      <c r="G1456" s="174" t="str">
        <f t="shared" si="45"/>
        <v>T</v>
      </c>
    </row>
    <row r="1457" spans="1:7" hidden="1" x14ac:dyDescent="0.2">
      <c r="A1457" s="172" t="str">
        <f t="shared" si="44"/>
        <v/>
      </c>
      <c r="B1457" s="225" t="str">
        <f>IF(PLANILHA!B1457=0,"",PLANILHA!B1457)</f>
        <v/>
      </c>
      <c r="C1457" s="225" t="str">
        <f>IF(PLANILHA!E1457=0,"",PLANILHA!E1457)</f>
        <v/>
      </c>
      <c r="D1457" s="226" t="str">
        <f>IF(PLANILHA!F1457=0,"",PLANILHA!F1457)</f>
        <v/>
      </c>
      <c r="E1457" s="227" t="str">
        <f>IF(PLANILHA!G1457=0,"",PLANILHA!G1457)</f>
        <v/>
      </c>
      <c r="F1457" s="202"/>
      <c r="G1457" s="174" t="str">
        <f t="shared" si="45"/>
        <v>T</v>
      </c>
    </row>
    <row r="1458" spans="1:7" hidden="1" x14ac:dyDescent="0.2">
      <c r="A1458" s="172" t="str">
        <f t="shared" si="44"/>
        <v/>
      </c>
      <c r="B1458" s="225" t="str">
        <f>IF(PLANILHA!B1458=0,"",PLANILHA!B1458)</f>
        <v/>
      </c>
      <c r="C1458" s="225" t="str">
        <f>IF(PLANILHA!E1458=0,"",PLANILHA!E1458)</f>
        <v/>
      </c>
      <c r="D1458" s="226" t="str">
        <f>IF(PLANILHA!F1458=0,"",PLANILHA!F1458)</f>
        <v/>
      </c>
      <c r="E1458" s="227" t="str">
        <f>IF(PLANILHA!G1458=0,"",PLANILHA!G1458)</f>
        <v/>
      </c>
      <c r="F1458" s="202"/>
      <c r="G1458" s="174" t="str">
        <f t="shared" si="45"/>
        <v>T</v>
      </c>
    </row>
    <row r="1459" spans="1:7" hidden="1" x14ac:dyDescent="0.2">
      <c r="A1459" s="172" t="str">
        <f t="shared" si="44"/>
        <v/>
      </c>
      <c r="B1459" s="225" t="str">
        <f>IF(PLANILHA!B1459=0,"",PLANILHA!B1459)</f>
        <v/>
      </c>
      <c r="C1459" s="225" t="str">
        <f>IF(PLANILHA!E1459=0,"",PLANILHA!E1459)</f>
        <v/>
      </c>
      <c r="D1459" s="226" t="str">
        <f>IF(PLANILHA!F1459=0,"",PLANILHA!F1459)</f>
        <v/>
      </c>
      <c r="E1459" s="227" t="str">
        <f>IF(PLANILHA!G1459=0,"",PLANILHA!G1459)</f>
        <v/>
      </c>
      <c r="F1459" s="202"/>
      <c r="G1459" s="174" t="str">
        <f t="shared" si="45"/>
        <v>T</v>
      </c>
    </row>
    <row r="1460" spans="1:7" hidden="1" x14ac:dyDescent="0.2">
      <c r="A1460" s="172" t="str">
        <f t="shared" si="44"/>
        <v/>
      </c>
      <c r="B1460" s="225" t="str">
        <f>IF(PLANILHA!B1460=0,"",PLANILHA!B1460)</f>
        <v/>
      </c>
      <c r="C1460" s="225" t="str">
        <f>IF(PLANILHA!E1460=0,"",PLANILHA!E1460)</f>
        <v/>
      </c>
      <c r="D1460" s="226" t="str">
        <f>IF(PLANILHA!F1460=0,"",PLANILHA!F1460)</f>
        <v/>
      </c>
      <c r="E1460" s="227" t="str">
        <f>IF(PLANILHA!G1460=0,"",PLANILHA!G1460)</f>
        <v/>
      </c>
      <c r="F1460" s="202"/>
      <c r="G1460" s="174" t="str">
        <f t="shared" si="45"/>
        <v>T</v>
      </c>
    </row>
    <row r="1461" spans="1:7" hidden="1" x14ac:dyDescent="0.2">
      <c r="A1461" s="172" t="str">
        <f t="shared" si="44"/>
        <v/>
      </c>
      <c r="B1461" s="225" t="str">
        <f>IF(PLANILHA!B1461=0,"",PLANILHA!B1461)</f>
        <v/>
      </c>
      <c r="C1461" s="225" t="str">
        <f>IF(PLANILHA!E1461=0,"",PLANILHA!E1461)</f>
        <v/>
      </c>
      <c r="D1461" s="226" t="str">
        <f>IF(PLANILHA!F1461=0,"",PLANILHA!F1461)</f>
        <v/>
      </c>
      <c r="E1461" s="227" t="str">
        <f>IF(PLANILHA!G1461=0,"",PLANILHA!G1461)</f>
        <v/>
      </c>
      <c r="F1461" s="202"/>
      <c r="G1461" s="174" t="str">
        <f t="shared" si="45"/>
        <v>T</v>
      </c>
    </row>
    <row r="1462" spans="1:7" hidden="1" x14ac:dyDescent="0.2">
      <c r="A1462" s="172" t="str">
        <f t="shared" si="44"/>
        <v/>
      </c>
      <c r="B1462" s="225" t="str">
        <f>IF(PLANILHA!B1462=0,"",PLANILHA!B1462)</f>
        <v/>
      </c>
      <c r="C1462" s="225" t="str">
        <f>IF(PLANILHA!E1462=0,"",PLANILHA!E1462)</f>
        <v/>
      </c>
      <c r="D1462" s="226" t="str">
        <f>IF(PLANILHA!F1462=0,"",PLANILHA!F1462)</f>
        <v/>
      </c>
      <c r="E1462" s="227" t="str">
        <f>IF(PLANILHA!G1462=0,"",PLANILHA!G1462)</f>
        <v/>
      </c>
      <c r="F1462" s="202"/>
      <c r="G1462" s="174" t="str">
        <f t="shared" si="45"/>
        <v>T</v>
      </c>
    </row>
    <row r="1463" spans="1:7" hidden="1" x14ac:dyDescent="0.2">
      <c r="A1463" s="172" t="str">
        <f t="shared" si="44"/>
        <v/>
      </c>
      <c r="B1463" s="225" t="str">
        <f>IF(PLANILHA!B1463=0,"",PLANILHA!B1463)</f>
        <v/>
      </c>
      <c r="C1463" s="225" t="str">
        <f>IF(PLANILHA!E1463=0,"",PLANILHA!E1463)</f>
        <v/>
      </c>
      <c r="D1463" s="226" t="str">
        <f>IF(PLANILHA!F1463=0,"",PLANILHA!F1463)</f>
        <v/>
      </c>
      <c r="E1463" s="227" t="str">
        <f>IF(PLANILHA!G1463=0,"",PLANILHA!G1463)</f>
        <v/>
      </c>
      <c r="F1463" s="202"/>
      <c r="G1463" s="174" t="str">
        <f t="shared" si="45"/>
        <v>T</v>
      </c>
    </row>
    <row r="1464" spans="1:7" hidden="1" x14ac:dyDescent="0.2">
      <c r="A1464" s="172" t="str">
        <f t="shared" si="44"/>
        <v/>
      </c>
      <c r="B1464" s="225" t="str">
        <f>IF(PLANILHA!B1464=0,"",PLANILHA!B1464)</f>
        <v/>
      </c>
      <c r="C1464" s="225" t="str">
        <f>IF(PLANILHA!E1464=0,"",PLANILHA!E1464)</f>
        <v/>
      </c>
      <c r="D1464" s="226" t="str">
        <f>IF(PLANILHA!F1464=0,"",PLANILHA!F1464)</f>
        <v/>
      </c>
      <c r="E1464" s="227" t="str">
        <f>IF(PLANILHA!G1464=0,"",PLANILHA!G1464)</f>
        <v/>
      </c>
      <c r="F1464" s="202"/>
      <c r="G1464" s="174" t="str">
        <f t="shared" si="45"/>
        <v>T</v>
      </c>
    </row>
    <row r="1465" spans="1:7" hidden="1" x14ac:dyDescent="0.2">
      <c r="A1465" s="172" t="str">
        <f t="shared" si="44"/>
        <v/>
      </c>
      <c r="B1465" s="225" t="str">
        <f>IF(PLANILHA!B1465=0,"",PLANILHA!B1465)</f>
        <v/>
      </c>
      <c r="C1465" s="225" t="str">
        <f>IF(PLANILHA!E1465=0,"",PLANILHA!E1465)</f>
        <v/>
      </c>
      <c r="D1465" s="226" t="str">
        <f>IF(PLANILHA!F1465=0,"",PLANILHA!F1465)</f>
        <v/>
      </c>
      <c r="E1465" s="227" t="str">
        <f>IF(PLANILHA!G1465=0,"",PLANILHA!G1465)</f>
        <v/>
      </c>
      <c r="F1465" s="202"/>
      <c r="G1465" s="174" t="str">
        <f t="shared" si="45"/>
        <v>T</v>
      </c>
    </row>
    <row r="1466" spans="1:7" hidden="1" x14ac:dyDescent="0.2">
      <c r="A1466" s="172" t="str">
        <f t="shared" si="44"/>
        <v/>
      </c>
      <c r="B1466" s="225" t="str">
        <f>IF(PLANILHA!B1466=0,"",PLANILHA!B1466)</f>
        <v/>
      </c>
      <c r="C1466" s="225" t="str">
        <f>IF(PLANILHA!E1466=0,"",PLANILHA!E1466)</f>
        <v/>
      </c>
      <c r="D1466" s="226" t="str">
        <f>IF(PLANILHA!F1466=0,"",PLANILHA!F1466)</f>
        <v/>
      </c>
      <c r="E1466" s="227" t="str">
        <f>IF(PLANILHA!G1466=0,"",PLANILHA!G1466)</f>
        <v/>
      </c>
      <c r="F1466" s="202"/>
      <c r="G1466" s="174" t="str">
        <f t="shared" si="45"/>
        <v>T</v>
      </c>
    </row>
    <row r="1467" spans="1:7" hidden="1" x14ac:dyDescent="0.2">
      <c r="A1467" s="172" t="str">
        <f t="shared" si="44"/>
        <v/>
      </c>
      <c r="B1467" s="225" t="str">
        <f>IF(PLANILHA!B1467=0,"",PLANILHA!B1467)</f>
        <v/>
      </c>
      <c r="C1467" s="225" t="str">
        <f>IF(PLANILHA!E1467=0,"",PLANILHA!E1467)</f>
        <v/>
      </c>
      <c r="D1467" s="226" t="str">
        <f>IF(PLANILHA!F1467=0,"",PLANILHA!F1467)</f>
        <v/>
      </c>
      <c r="E1467" s="227" t="str">
        <f>IF(PLANILHA!G1467=0,"",PLANILHA!G1467)</f>
        <v/>
      </c>
      <c r="F1467" s="202"/>
      <c r="G1467" s="174" t="str">
        <f t="shared" si="45"/>
        <v>T</v>
      </c>
    </row>
    <row r="1468" spans="1:7" hidden="1" x14ac:dyDescent="0.2">
      <c r="A1468" s="172" t="str">
        <f t="shared" si="44"/>
        <v/>
      </c>
      <c r="B1468" s="225" t="str">
        <f>IF(PLANILHA!B1468=0,"",PLANILHA!B1468)</f>
        <v/>
      </c>
      <c r="C1468" s="225" t="str">
        <f>IF(PLANILHA!E1468=0,"",PLANILHA!E1468)</f>
        <v/>
      </c>
      <c r="D1468" s="226" t="str">
        <f>IF(PLANILHA!F1468=0,"",PLANILHA!F1468)</f>
        <v/>
      </c>
      <c r="E1468" s="227" t="str">
        <f>IF(PLANILHA!G1468=0,"",PLANILHA!G1468)</f>
        <v/>
      </c>
      <c r="F1468" s="202"/>
      <c r="G1468" s="174" t="str">
        <f t="shared" si="45"/>
        <v>T</v>
      </c>
    </row>
    <row r="1469" spans="1:7" hidden="1" x14ac:dyDescent="0.2">
      <c r="A1469" s="172" t="str">
        <f t="shared" si="44"/>
        <v/>
      </c>
      <c r="B1469" s="225" t="str">
        <f>IF(PLANILHA!B1469=0,"",PLANILHA!B1469)</f>
        <v/>
      </c>
      <c r="C1469" s="225" t="str">
        <f>IF(PLANILHA!E1469=0,"",PLANILHA!E1469)</f>
        <v/>
      </c>
      <c r="D1469" s="226" t="str">
        <f>IF(PLANILHA!F1469=0,"",PLANILHA!F1469)</f>
        <v/>
      </c>
      <c r="E1469" s="227" t="str">
        <f>IF(PLANILHA!G1469=0,"",PLANILHA!G1469)</f>
        <v/>
      </c>
      <c r="F1469" s="202"/>
      <c r="G1469" s="174" t="str">
        <f t="shared" si="45"/>
        <v>T</v>
      </c>
    </row>
    <row r="1470" spans="1:7" hidden="1" x14ac:dyDescent="0.2">
      <c r="A1470" s="172" t="str">
        <f t="shared" si="44"/>
        <v/>
      </c>
      <c r="B1470" s="225" t="str">
        <f>IF(PLANILHA!B1470=0,"",PLANILHA!B1470)</f>
        <v/>
      </c>
      <c r="C1470" s="225" t="str">
        <f>IF(PLANILHA!E1470=0,"",PLANILHA!E1470)</f>
        <v/>
      </c>
      <c r="D1470" s="226" t="str">
        <f>IF(PLANILHA!F1470=0,"",PLANILHA!F1470)</f>
        <v/>
      </c>
      <c r="E1470" s="227" t="str">
        <f>IF(PLANILHA!G1470=0,"",PLANILHA!G1470)</f>
        <v/>
      </c>
      <c r="F1470" s="202"/>
      <c r="G1470" s="174" t="str">
        <f t="shared" si="45"/>
        <v>T</v>
      </c>
    </row>
    <row r="1471" spans="1:7" hidden="1" x14ac:dyDescent="0.2">
      <c r="A1471" s="172" t="str">
        <f t="shared" si="44"/>
        <v/>
      </c>
      <c r="B1471" s="225" t="str">
        <f>IF(PLANILHA!B1471=0,"",PLANILHA!B1471)</f>
        <v/>
      </c>
      <c r="C1471" s="225" t="str">
        <f>IF(PLANILHA!E1471=0,"",PLANILHA!E1471)</f>
        <v/>
      </c>
      <c r="D1471" s="226" t="str">
        <f>IF(PLANILHA!F1471=0,"",PLANILHA!F1471)</f>
        <v/>
      </c>
      <c r="E1471" s="227" t="str">
        <f>IF(PLANILHA!G1471=0,"",PLANILHA!G1471)</f>
        <v/>
      </c>
      <c r="F1471" s="202"/>
      <c r="G1471" s="174" t="str">
        <f t="shared" si="45"/>
        <v>T</v>
      </c>
    </row>
    <row r="1472" spans="1:7" hidden="1" x14ac:dyDescent="0.2">
      <c r="A1472" s="172" t="str">
        <f t="shared" si="44"/>
        <v/>
      </c>
      <c r="B1472" s="225" t="str">
        <f>IF(PLANILHA!B1472=0,"",PLANILHA!B1472)</f>
        <v/>
      </c>
      <c r="C1472" s="225" t="str">
        <f>IF(PLANILHA!E1472=0,"",PLANILHA!E1472)</f>
        <v/>
      </c>
      <c r="D1472" s="226" t="str">
        <f>IF(PLANILHA!F1472=0,"",PLANILHA!F1472)</f>
        <v/>
      </c>
      <c r="E1472" s="227" t="str">
        <f>IF(PLANILHA!G1472=0,"",PLANILHA!G1472)</f>
        <v/>
      </c>
      <c r="F1472" s="202"/>
      <c r="G1472" s="174" t="str">
        <f t="shared" si="45"/>
        <v>T</v>
      </c>
    </row>
    <row r="1473" spans="1:7" hidden="1" x14ac:dyDescent="0.2">
      <c r="A1473" s="172" t="str">
        <f t="shared" si="44"/>
        <v/>
      </c>
      <c r="B1473" s="225" t="str">
        <f>IF(PLANILHA!B1473=0,"",PLANILHA!B1473)</f>
        <v/>
      </c>
      <c r="C1473" s="225" t="str">
        <f>IF(PLANILHA!E1473=0,"",PLANILHA!E1473)</f>
        <v/>
      </c>
      <c r="D1473" s="226" t="str">
        <f>IF(PLANILHA!F1473=0,"",PLANILHA!F1473)</f>
        <v/>
      </c>
      <c r="E1473" s="227" t="str">
        <f>IF(PLANILHA!G1473=0,"",PLANILHA!G1473)</f>
        <v/>
      </c>
      <c r="F1473" s="202"/>
      <c r="G1473" s="174" t="str">
        <f t="shared" si="45"/>
        <v>T</v>
      </c>
    </row>
    <row r="1474" spans="1:7" hidden="1" x14ac:dyDescent="0.2">
      <c r="A1474" s="172" t="str">
        <f t="shared" si="44"/>
        <v/>
      </c>
      <c r="B1474" s="225" t="str">
        <f>IF(PLANILHA!B1474=0,"",PLANILHA!B1474)</f>
        <v/>
      </c>
      <c r="C1474" s="225" t="str">
        <f>IF(PLANILHA!E1474=0,"",PLANILHA!E1474)</f>
        <v/>
      </c>
      <c r="D1474" s="226" t="str">
        <f>IF(PLANILHA!F1474=0,"",PLANILHA!F1474)</f>
        <v/>
      </c>
      <c r="E1474" s="227" t="str">
        <f>IF(PLANILHA!G1474=0,"",PLANILHA!G1474)</f>
        <v/>
      </c>
      <c r="F1474" s="202"/>
      <c r="G1474" s="174" t="str">
        <f t="shared" si="45"/>
        <v>T</v>
      </c>
    </row>
    <row r="1475" spans="1:7" hidden="1" x14ac:dyDescent="0.2">
      <c r="A1475" s="172" t="str">
        <f t="shared" si="44"/>
        <v/>
      </c>
      <c r="B1475" s="225" t="str">
        <f>IF(PLANILHA!B1475=0,"",PLANILHA!B1475)</f>
        <v/>
      </c>
      <c r="C1475" s="225" t="str">
        <f>IF(PLANILHA!E1475=0,"",PLANILHA!E1475)</f>
        <v/>
      </c>
      <c r="D1475" s="226" t="str">
        <f>IF(PLANILHA!F1475=0,"",PLANILHA!F1475)</f>
        <v/>
      </c>
      <c r="E1475" s="227" t="str">
        <f>IF(PLANILHA!G1475=0,"",PLANILHA!G1475)</f>
        <v/>
      </c>
      <c r="F1475" s="202"/>
      <c r="G1475" s="174" t="str">
        <f t="shared" si="45"/>
        <v>T</v>
      </c>
    </row>
    <row r="1476" spans="1:7" hidden="1" x14ac:dyDescent="0.2">
      <c r="A1476" s="172" t="str">
        <f t="shared" si="44"/>
        <v/>
      </c>
      <c r="B1476" s="225" t="str">
        <f>IF(PLANILHA!B1476=0,"",PLANILHA!B1476)</f>
        <v/>
      </c>
      <c r="C1476" s="225" t="str">
        <f>IF(PLANILHA!E1476=0,"",PLANILHA!E1476)</f>
        <v/>
      </c>
      <c r="D1476" s="226" t="str">
        <f>IF(PLANILHA!F1476=0,"",PLANILHA!F1476)</f>
        <v/>
      </c>
      <c r="E1476" s="227" t="str">
        <f>IF(PLANILHA!G1476=0,"",PLANILHA!G1476)</f>
        <v/>
      </c>
      <c r="F1476" s="202"/>
      <c r="G1476" s="174" t="str">
        <f t="shared" si="45"/>
        <v>T</v>
      </c>
    </row>
    <row r="1477" spans="1:7" hidden="1" x14ac:dyDescent="0.2">
      <c r="A1477" s="172" t="str">
        <f t="shared" si="44"/>
        <v/>
      </c>
      <c r="B1477" s="225" t="str">
        <f>IF(PLANILHA!B1477=0,"",PLANILHA!B1477)</f>
        <v/>
      </c>
      <c r="C1477" s="225" t="str">
        <f>IF(PLANILHA!E1477=0,"",PLANILHA!E1477)</f>
        <v/>
      </c>
      <c r="D1477" s="226" t="str">
        <f>IF(PLANILHA!F1477=0,"",PLANILHA!F1477)</f>
        <v/>
      </c>
      <c r="E1477" s="227" t="str">
        <f>IF(PLANILHA!G1477=0,"",PLANILHA!G1477)</f>
        <v/>
      </c>
      <c r="F1477" s="202"/>
      <c r="G1477" s="174" t="str">
        <f t="shared" si="45"/>
        <v>T</v>
      </c>
    </row>
    <row r="1478" spans="1:7" hidden="1" x14ac:dyDescent="0.2">
      <c r="A1478" s="172" t="str">
        <f t="shared" si="44"/>
        <v/>
      </c>
      <c r="B1478" s="225" t="str">
        <f>IF(PLANILHA!B1478=0,"",PLANILHA!B1478)</f>
        <v/>
      </c>
      <c r="C1478" s="225" t="str">
        <f>IF(PLANILHA!E1478=0,"",PLANILHA!E1478)</f>
        <v/>
      </c>
      <c r="D1478" s="226" t="str">
        <f>IF(PLANILHA!F1478=0,"",PLANILHA!F1478)</f>
        <v/>
      </c>
      <c r="E1478" s="227" t="str">
        <f>IF(PLANILHA!G1478=0,"",PLANILHA!G1478)</f>
        <v/>
      </c>
      <c r="F1478" s="202"/>
      <c r="G1478" s="174" t="str">
        <f t="shared" si="45"/>
        <v>T</v>
      </c>
    </row>
    <row r="1479" spans="1:7" hidden="1" x14ac:dyDescent="0.2">
      <c r="A1479" s="172" t="str">
        <f t="shared" si="44"/>
        <v/>
      </c>
      <c r="B1479" s="225" t="str">
        <f>IF(PLANILHA!B1479=0,"",PLANILHA!B1479)</f>
        <v/>
      </c>
      <c r="C1479" s="225" t="str">
        <f>IF(PLANILHA!E1479=0,"",PLANILHA!E1479)</f>
        <v/>
      </c>
      <c r="D1479" s="226" t="str">
        <f>IF(PLANILHA!F1479=0,"",PLANILHA!F1479)</f>
        <v/>
      </c>
      <c r="E1479" s="227" t="str">
        <f>IF(PLANILHA!G1479=0,"",PLANILHA!G1479)</f>
        <v/>
      </c>
      <c r="F1479" s="202"/>
      <c r="G1479" s="174" t="str">
        <f t="shared" si="45"/>
        <v>T</v>
      </c>
    </row>
    <row r="1480" spans="1:7" hidden="1" x14ac:dyDescent="0.2">
      <c r="A1480" s="172" t="str">
        <f t="shared" si="44"/>
        <v/>
      </c>
      <c r="B1480" s="225" t="str">
        <f>IF(PLANILHA!B1480=0,"",PLANILHA!B1480)</f>
        <v/>
      </c>
      <c r="C1480" s="225" t="str">
        <f>IF(PLANILHA!E1480=0,"",PLANILHA!E1480)</f>
        <v/>
      </c>
      <c r="D1480" s="226" t="str">
        <f>IF(PLANILHA!F1480=0,"",PLANILHA!F1480)</f>
        <v/>
      </c>
      <c r="E1480" s="227" t="str">
        <f>IF(PLANILHA!G1480=0,"",PLANILHA!G1480)</f>
        <v/>
      </c>
      <c r="F1480" s="202"/>
      <c r="G1480" s="174" t="str">
        <f t="shared" si="45"/>
        <v>T</v>
      </c>
    </row>
    <row r="1481" spans="1:7" hidden="1" x14ac:dyDescent="0.2">
      <c r="A1481" s="172" t="str">
        <f t="shared" si="44"/>
        <v/>
      </c>
      <c r="B1481" s="225" t="str">
        <f>IF(PLANILHA!B1481=0,"",PLANILHA!B1481)</f>
        <v/>
      </c>
      <c r="C1481" s="225" t="str">
        <f>IF(PLANILHA!E1481=0,"",PLANILHA!E1481)</f>
        <v/>
      </c>
      <c r="D1481" s="226" t="str">
        <f>IF(PLANILHA!F1481=0,"",PLANILHA!F1481)</f>
        <v/>
      </c>
      <c r="E1481" s="227" t="str">
        <f>IF(PLANILHA!G1481=0,"",PLANILHA!G1481)</f>
        <v/>
      </c>
      <c r="F1481" s="202"/>
      <c r="G1481" s="174" t="str">
        <f t="shared" si="45"/>
        <v>T</v>
      </c>
    </row>
    <row r="1482" spans="1:7" hidden="1" x14ac:dyDescent="0.2">
      <c r="A1482" s="172" t="str">
        <f t="shared" si="44"/>
        <v/>
      </c>
      <c r="B1482" s="225" t="str">
        <f>IF(PLANILHA!B1482=0,"",PLANILHA!B1482)</f>
        <v/>
      </c>
      <c r="C1482" s="225" t="str">
        <f>IF(PLANILHA!E1482=0,"",PLANILHA!E1482)</f>
        <v/>
      </c>
      <c r="D1482" s="226" t="str">
        <f>IF(PLANILHA!F1482=0,"",PLANILHA!F1482)</f>
        <v/>
      </c>
      <c r="E1482" s="227" t="str">
        <f>IF(PLANILHA!G1482=0,"",PLANILHA!G1482)</f>
        <v/>
      </c>
      <c r="F1482" s="202"/>
      <c r="G1482" s="174" t="str">
        <f t="shared" si="45"/>
        <v>T</v>
      </c>
    </row>
    <row r="1483" spans="1:7" hidden="1" x14ac:dyDescent="0.2">
      <c r="A1483" s="172" t="str">
        <f t="shared" si="44"/>
        <v/>
      </c>
      <c r="B1483" s="225" t="str">
        <f>IF(PLANILHA!B1483=0,"",PLANILHA!B1483)</f>
        <v/>
      </c>
      <c r="C1483" s="225" t="str">
        <f>IF(PLANILHA!E1483=0,"",PLANILHA!E1483)</f>
        <v/>
      </c>
      <c r="D1483" s="226" t="str">
        <f>IF(PLANILHA!F1483=0,"",PLANILHA!F1483)</f>
        <v/>
      </c>
      <c r="E1483" s="227" t="str">
        <f>IF(PLANILHA!G1483=0,"",PLANILHA!G1483)</f>
        <v/>
      </c>
      <c r="F1483" s="202"/>
      <c r="G1483" s="174" t="str">
        <f t="shared" si="45"/>
        <v>T</v>
      </c>
    </row>
    <row r="1484" spans="1:7" hidden="1" x14ac:dyDescent="0.2">
      <c r="A1484" s="172" t="str">
        <f t="shared" si="44"/>
        <v/>
      </c>
      <c r="B1484" s="225" t="str">
        <f>IF(PLANILHA!B1484=0,"",PLANILHA!B1484)</f>
        <v/>
      </c>
      <c r="C1484" s="225" t="str">
        <f>IF(PLANILHA!E1484=0,"",PLANILHA!E1484)</f>
        <v/>
      </c>
      <c r="D1484" s="226" t="str">
        <f>IF(PLANILHA!F1484=0,"",PLANILHA!F1484)</f>
        <v/>
      </c>
      <c r="E1484" s="227" t="str">
        <f>IF(PLANILHA!G1484=0,"",PLANILHA!G1484)</f>
        <v/>
      </c>
      <c r="F1484" s="202"/>
      <c r="G1484" s="174" t="str">
        <f t="shared" si="45"/>
        <v>T</v>
      </c>
    </row>
    <row r="1485" spans="1:7" hidden="1" x14ac:dyDescent="0.2">
      <c r="A1485" s="172" t="str">
        <f t="shared" si="44"/>
        <v/>
      </c>
      <c r="B1485" s="225" t="str">
        <f>IF(PLANILHA!B1485=0,"",PLANILHA!B1485)</f>
        <v/>
      </c>
      <c r="C1485" s="225" t="str">
        <f>IF(PLANILHA!E1485=0,"",PLANILHA!E1485)</f>
        <v/>
      </c>
      <c r="D1485" s="226" t="str">
        <f>IF(PLANILHA!F1485=0,"",PLANILHA!F1485)</f>
        <v/>
      </c>
      <c r="E1485" s="227" t="str">
        <f>IF(PLANILHA!G1485=0,"",PLANILHA!G1485)</f>
        <v/>
      </c>
      <c r="F1485" s="202"/>
      <c r="G1485" s="174" t="str">
        <f t="shared" si="45"/>
        <v>T</v>
      </c>
    </row>
    <row r="1486" spans="1:7" hidden="1" x14ac:dyDescent="0.2">
      <c r="A1486" s="172" t="str">
        <f t="shared" ref="A1486:A1500" si="46">IF(B1486&lt;&gt;"","F","")</f>
        <v/>
      </c>
      <c r="B1486" s="225" t="str">
        <f>IF(PLANILHA!B1486=0,"",PLANILHA!B1486)</f>
        <v/>
      </c>
      <c r="C1486" s="225" t="str">
        <f>IF(PLANILHA!E1486=0,"",PLANILHA!E1486)</f>
        <v/>
      </c>
      <c r="D1486" s="226" t="str">
        <f>IF(PLANILHA!F1486=0,"",PLANILHA!F1486)</f>
        <v/>
      </c>
      <c r="E1486" s="227" t="str">
        <f>IF(PLANILHA!G1486=0,"",PLANILHA!G1486)</f>
        <v/>
      </c>
      <c r="F1486" s="202"/>
      <c r="G1486" s="174" t="str">
        <f t="shared" ref="G1486:G1500" si="47">IF(E1486="","T","I")</f>
        <v>T</v>
      </c>
    </row>
    <row r="1487" spans="1:7" hidden="1" x14ac:dyDescent="0.2">
      <c r="A1487" s="172" t="str">
        <f t="shared" si="46"/>
        <v/>
      </c>
      <c r="B1487" s="225" t="str">
        <f>IF(PLANILHA!B1487=0,"",PLANILHA!B1487)</f>
        <v/>
      </c>
      <c r="C1487" s="225" t="str">
        <f>IF(PLANILHA!E1487=0,"",PLANILHA!E1487)</f>
        <v/>
      </c>
      <c r="D1487" s="226" t="str">
        <f>IF(PLANILHA!F1487=0,"",PLANILHA!F1487)</f>
        <v/>
      </c>
      <c r="E1487" s="227" t="str">
        <f>IF(PLANILHA!G1487=0,"",PLANILHA!G1487)</f>
        <v/>
      </c>
      <c r="F1487" s="202"/>
      <c r="G1487" s="174" t="str">
        <f t="shared" si="47"/>
        <v>T</v>
      </c>
    </row>
    <row r="1488" spans="1:7" hidden="1" x14ac:dyDescent="0.2">
      <c r="A1488" s="172" t="str">
        <f t="shared" si="46"/>
        <v/>
      </c>
      <c r="B1488" s="225" t="str">
        <f>IF(PLANILHA!B1488=0,"",PLANILHA!B1488)</f>
        <v/>
      </c>
      <c r="C1488" s="225" t="str">
        <f>IF(PLANILHA!E1488=0,"",PLANILHA!E1488)</f>
        <v/>
      </c>
      <c r="D1488" s="226" t="str">
        <f>IF(PLANILHA!F1488=0,"",PLANILHA!F1488)</f>
        <v/>
      </c>
      <c r="E1488" s="227" t="str">
        <f>IF(PLANILHA!G1488=0,"",PLANILHA!G1488)</f>
        <v/>
      </c>
      <c r="F1488" s="202"/>
      <c r="G1488" s="174" t="str">
        <f t="shared" si="47"/>
        <v>T</v>
      </c>
    </row>
    <row r="1489" spans="1:12" hidden="1" x14ac:dyDescent="0.2">
      <c r="A1489" s="172" t="str">
        <f t="shared" si="46"/>
        <v/>
      </c>
      <c r="B1489" s="225" t="str">
        <f>IF(PLANILHA!B1489=0,"",PLANILHA!B1489)</f>
        <v/>
      </c>
      <c r="C1489" s="225" t="str">
        <f>IF(PLANILHA!E1489=0,"",PLANILHA!E1489)</f>
        <v/>
      </c>
      <c r="D1489" s="226" t="str">
        <f>IF(PLANILHA!F1489=0,"",PLANILHA!F1489)</f>
        <v/>
      </c>
      <c r="E1489" s="227" t="str">
        <f>IF(PLANILHA!G1489=0,"",PLANILHA!G1489)</f>
        <v/>
      </c>
      <c r="F1489" s="202"/>
      <c r="G1489" s="174" t="str">
        <f t="shared" si="47"/>
        <v>T</v>
      </c>
    </row>
    <row r="1490" spans="1:12" hidden="1" x14ac:dyDescent="0.2">
      <c r="A1490" s="172" t="str">
        <f t="shared" si="46"/>
        <v/>
      </c>
      <c r="B1490" s="225" t="str">
        <f>IF(PLANILHA!B1490=0,"",PLANILHA!B1490)</f>
        <v/>
      </c>
      <c r="C1490" s="225" t="str">
        <f>IF(PLANILHA!E1490=0,"",PLANILHA!E1490)</f>
        <v/>
      </c>
      <c r="D1490" s="226" t="str">
        <f>IF(PLANILHA!F1490=0,"",PLANILHA!F1490)</f>
        <v/>
      </c>
      <c r="E1490" s="227" t="str">
        <f>IF(PLANILHA!G1490=0,"",PLANILHA!G1490)</f>
        <v/>
      </c>
      <c r="F1490" s="202"/>
      <c r="G1490" s="174" t="str">
        <f t="shared" si="47"/>
        <v>T</v>
      </c>
    </row>
    <row r="1491" spans="1:12" hidden="1" x14ac:dyDescent="0.2">
      <c r="A1491" s="172" t="str">
        <f t="shared" si="46"/>
        <v/>
      </c>
      <c r="B1491" s="225" t="str">
        <f>IF(PLANILHA!B1491=0,"",PLANILHA!B1491)</f>
        <v/>
      </c>
      <c r="C1491" s="225" t="str">
        <f>IF(PLANILHA!E1491=0,"",PLANILHA!E1491)</f>
        <v/>
      </c>
      <c r="D1491" s="226" t="str">
        <f>IF(PLANILHA!F1491=0,"",PLANILHA!F1491)</f>
        <v/>
      </c>
      <c r="E1491" s="227" t="str">
        <f>IF(PLANILHA!G1491=0,"",PLANILHA!G1491)</f>
        <v/>
      </c>
      <c r="F1491" s="202"/>
      <c r="G1491" s="174" t="str">
        <f t="shared" si="47"/>
        <v>T</v>
      </c>
    </row>
    <row r="1492" spans="1:12" hidden="1" x14ac:dyDescent="0.2">
      <c r="A1492" s="172" t="str">
        <f t="shared" si="46"/>
        <v/>
      </c>
      <c r="B1492" s="225" t="str">
        <f>IF(PLANILHA!B1492=0,"",PLANILHA!B1492)</f>
        <v/>
      </c>
      <c r="C1492" s="225" t="str">
        <f>IF(PLANILHA!E1492=0,"",PLANILHA!E1492)</f>
        <v/>
      </c>
      <c r="D1492" s="226" t="str">
        <f>IF(PLANILHA!F1492=0,"",PLANILHA!F1492)</f>
        <v/>
      </c>
      <c r="E1492" s="227" t="str">
        <f>IF(PLANILHA!G1492=0,"",PLANILHA!G1492)</f>
        <v/>
      </c>
      <c r="F1492" s="202"/>
      <c r="G1492" s="174" t="str">
        <f t="shared" si="47"/>
        <v>T</v>
      </c>
    </row>
    <row r="1493" spans="1:12" hidden="1" x14ac:dyDescent="0.2">
      <c r="A1493" s="172" t="str">
        <f t="shared" si="46"/>
        <v/>
      </c>
      <c r="B1493" s="225" t="str">
        <f>IF(PLANILHA!B1493=0,"",PLANILHA!B1493)</f>
        <v/>
      </c>
      <c r="C1493" s="225" t="str">
        <f>IF(PLANILHA!E1493=0,"",PLANILHA!E1493)</f>
        <v/>
      </c>
      <c r="D1493" s="226" t="str">
        <f>IF(PLANILHA!F1493=0,"",PLANILHA!F1493)</f>
        <v/>
      </c>
      <c r="E1493" s="227" t="str">
        <f>IF(PLANILHA!G1493=0,"",PLANILHA!G1493)</f>
        <v/>
      </c>
      <c r="F1493" s="202"/>
      <c r="G1493" s="174" t="str">
        <f t="shared" si="47"/>
        <v>T</v>
      </c>
    </row>
    <row r="1494" spans="1:12" hidden="1" x14ac:dyDescent="0.2">
      <c r="A1494" s="172" t="str">
        <f t="shared" si="46"/>
        <v/>
      </c>
      <c r="B1494" s="225" t="str">
        <f>IF(PLANILHA!B1494=0,"",PLANILHA!B1494)</f>
        <v/>
      </c>
      <c r="C1494" s="225" t="str">
        <f>IF(PLANILHA!E1494=0,"",PLANILHA!E1494)</f>
        <v/>
      </c>
      <c r="D1494" s="226" t="str">
        <f>IF(PLANILHA!F1494=0,"",PLANILHA!F1494)</f>
        <v/>
      </c>
      <c r="E1494" s="227" t="str">
        <f>IF(PLANILHA!G1494=0,"",PLANILHA!G1494)</f>
        <v/>
      </c>
      <c r="F1494" s="202"/>
      <c r="G1494" s="174" t="str">
        <f t="shared" si="47"/>
        <v>T</v>
      </c>
    </row>
    <row r="1495" spans="1:12" hidden="1" x14ac:dyDescent="0.2">
      <c r="A1495" s="172" t="str">
        <f t="shared" si="46"/>
        <v/>
      </c>
      <c r="B1495" s="225" t="str">
        <f>IF(PLANILHA!B1495=0,"",PLANILHA!B1495)</f>
        <v/>
      </c>
      <c r="C1495" s="225" t="str">
        <f>IF(PLANILHA!E1495=0,"",PLANILHA!E1495)</f>
        <v/>
      </c>
      <c r="D1495" s="226" t="str">
        <f>IF(PLANILHA!F1495=0,"",PLANILHA!F1495)</f>
        <v/>
      </c>
      <c r="E1495" s="227" t="str">
        <f>IF(PLANILHA!G1495=0,"",PLANILHA!G1495)</f>
        <v/>
      </c>
      <c r="F1495" s="202"/>
      <c r="G1495" s="174" t="str">
        <f t="shared" si="47"/>
        <v>T</v>
      </c>
    </row>
    <row r="1496" spans="1:12" hidden="1" x14ac:dyDescent="0.2">
      <c r="A1496" s="172" t="str">
        <f t="shared" si="46"/>
        <v/>
      </c>
      <c r="B1496" s="225" t="str">
        <f>IF(PLANILHA!B1496=0,"",PLANILHA!B1496)</f>
        <v/>
      </c>
      <c r="C1496" s="225" t="str">
        <f>IF(PLANILHA!E1496=0,"",PLANILHA!E1496)</f>
        <v/>
      </c>
      <c r="D1496" s="226" t="str">
        <f>IF(PLANILHA!F1496=0,"",PLANILHA!F1496)</f>
        <v/>
      </c>
      <c r="E1496" s="227" t="str">
        <f>IF(PLANILHA!G1496=0,"",PLANILHA!G1496)</f>
        <v/>
      </c>
      <c r="F1496" s="202"/>
      <c r="G1496" s="174" t="str">
        <f t="shared" si="47"/>
        <v>T</v>
      </c>
    </row>
    <row r="1497" spans="1:12" hidden="1" x14ac:dyDescent="0.2">
      <c r="A1497" s="172" t="str">
        <f t="shared" si="46"/>
        <v/>
      </c>
      <c r="B1497" s="225" t="str">
        <f>IF(PLANILHA!B1497=0,"",PLANILHA!B1497)</f>
        <v/>
      </c>
      <c r="C1497" s="225" t="str">
        <f>IF(PLANILHA!E1497=0,"",PLANILHA!E1497)</f>
        <v/>
      </c>
      <c r="D1497" s="226" t="str">
        <f>IF(PLANILHA!F1497=0,"",PLANILHA!F1497)</f>
        <v/>
      </c>
      <c r="E1497" s="227" t="str">
        <f>IF(PLANILHA!G1497=0,"",PLANILHA!G1497)</f>
        <v/>
      </c>
      <c r="F1497" s="202"/>
      <c r="G1497" s="174" t="str">
        <f t="shared" si="47"/>
        <v>T</v>
      </c>
    </row>
    <row r="1498" spans="1:12" hidden="1" x14ac:dyDescent="0.2">
      <c r="A1498" s="172" t="str">
        <f t="shared" si="46"/>
        <v/>
      </c>
      <c r="B1498" s="225" t="str">
        <f>IF(PLANILHA!B1498=0,"",PLANILHA!B1498)</f>
        <v/>
      </c>
      <c r="C1498" s="225" t="str">
        <f>IF(PLANILHA!E1498=0,"",PLANILHA!E1498)</f>
        <v/>
      </c>
      <c r="D1498" s="226" t="str">
        <f>IF(PLANILHA!F1498=0,"",PLANILHA!F1498)</f>
        <v/>
      </c>
      <c r="E1498" s="227" t="str">
        <f>IF(PLANILHA!G1498=0,"",PLANILHA!G1498)</f>
        <v/>
      </c>
      <c r="F1498" s="202"/>
      <c r="G1498" s="174" t="str">
        <f t="shared" si="47"/>
        <v>T</v>
      </c>
    </row>
    <row r="1499" spans="1:12" hidden="1" x14ac:dyDescent="0.2">
      <c r="A1499" s="172" t="str">
        <f t="shared" si="46"/>
        <v/>
      </c>
      <c r="B1499" s="225" t="str">
        <f>IF(PLANILHA!B1499=0,"",PLANILHA!B1499)</f>
        <v/>
      </c>
      <c r="C1499" s="225" t="str">
        <f>IF(PLANILHA!E1499=0,"",PLANILHA!E1499)</f>
        <v/>
      </c>
      <c r="D1499" s="226" t="str">
        <f>IF(PLANILHA!F1499=0,"",PLANILHA!F1499)</f>
        <v/>
      </c>
      <c r="E1499" s="227" t="str">
        <f>IF(PLANILHA!G1499=0,"",PLANILHA!G1499)</f>
        <v/>
      </c>
      <c r="F1499" s="202"/>
      <c r="G1499" s="174" t="str">
        <f t="shared" si="47"/>
        <v>T</v>
      </c>
    </row>
    <row r="1500" spans="1:12" hidden="1" x14ac:dyDescent="0.2">
      <c r="A1500" s="172" t="str">
        <f t="shared" si="46"/>
        <v/>
      </c>
      <c r="B1500" s="225" t="str">
        <f>IF(PLANILHA!B1500=0,"",PLANILHA!B1500)</f>
        <v/>
      </c>
      <c r="C1500" s="225" t="str">
        <f>IF(PLANILHA!E1500=0,"",PLANILHA!E1500)</f>
        <v/>
      </c>
      <c r="D1500" s="226" t="str">
        <f>IF(PLANILHA!F1500=0,"",PLANILHA!F1500)</f>
        <v/>
      </c>
      <c r="E1500" s="227" t="str">
        <f>IF(PLANILHA!G1500=0,"",PLANILHA!G1500)</f>
        <v/>
      </c>
      <c r="F1500" s="202"/>
      <c r="G1500" s="174" t="str">
        <f t="shared" si="47"/>
        <v>T</v>
      </c>
    </row>
    <row r="1501" spans="1:12" s="2" customFormat="1" x14ac:dyDescent="0.2">
      <c r="A1501" s="172" t="s">
        <v>213</v>
      </c>
      <c r="B1501" s="184"/>
      <c r="C1501" s="185"/>
      <c r="D1501" s="185"/>
      <c r="E1501" s="185"/>
      <c r="F1501" s="185"/>
      <c r="G1501" s="174"/>
      <c r="H1501" s="185"/>
      <c r="I1501" s="185"/>
      <c r="J1501" s="185"/>
      <c r="K1501" s="185"/>
      <c r="L1501" s="174"/>
    </row>
    <row r="1502" spans="1:12" s="2" customFormat="1" x14ac:dyDescent="0.2">
      <c r="A1502" s="172" t="s">
        <v>213</v>
      </c>
      <c r="B1502" s="14" t="s">
        <v>42</v>
      </c>
      <c r="C1502" s="185"/>
      <c r="D1502" s="185"/>
      <c r="E1502" s="185"/>
      <c r="F1502" s="185"/>
      <c r="G1502" s="174"/>
      <c r="H1502" s="185"/>
      <c r="I1502" s="185"/>
      <c r="J1502" s="185"/>
      <c r="K1502" s="185"/>
      <c r="L1502" s="174"/>
    </row>
    <row r="1503" spans="1:12" s="2" customFormat="1" ht="37.5" customHeight="1" x14ac:dyDescent="0.2">
      <c r="A1503" s="172" t="s">
        <v>213</v>
      </c>
      <c r="B1503" s="368"/>
      <c r="C1503" s="369"/>
      <c r="D1503" s="369"/>
      <c r="E1503" s="369"/>
      <c r="F1503" s="370"/>
      <c r="G1503" s="174"/>
      <c r="H1503"/>
      <c r="I1503"/>
      <c r="J1503"/>
      <c r="K1503"/>
      <c r="L1503" s="174"/>
    </row>
    <row r="1504" spans="1:12" s="2" customFormat="1" x14ac:dyDescent="0.2">
      <c r="A1504" s="172" t="s">
        <v>213</v>
      </c>
      <c r="B1504" s="184"/>
      <c r="G1504" s="174"/>
      <c r="L1504" s="174"/>
    </row>
    <row r="1505" spans="1:12" s="2" customFormat="1" x14ac:dyDescent="0.2">
      <c r="A1505" s="172" t="s">
        <v>213</v>
      </c>
      <c r="B1505" s="184"/>
      <c r="C1505" s="366">
        <f ca="1">TODAY()</f>
        <v>44792</v>
      </c>
      <c r="D1505" s="366"/>
      <c r="E1505" s="366"/>
      <c r="G1505" s="174"/>
      <c r="L1505" s="174"/>
    </row>
    <row r="1506" spans="1:12" s="2" customFormat="1" x14ac:dyDescent="0.2">
      <c r="A1506" s="172" t="s">
        <v>213</v>
      </c>
      <c r="B1506" s="184"/>
      <c r="G1506" s="174"/>
      <c r="L1506" s="174"/>
    </row>
    <row r="1507" spans="1:12" s="2" customFormat="1" x14ac:dyDescent="0.2">
      <c r="A1507" s="172" t="s">
        <v>213</v>
      </c>
      <c r="B1507" s="184"/>
      <c r="G1507"/>
      <c r="H1507"/>
      <c r="I1507"/>
      <c r="J1507"/>
      <c r="L1507" s="174"/>
    </row>
    <row r="1508" spans="1:12" s="2" customFormat="1" x14ac:dyDescent="0.2">
      <c r="A1508" s="172" t="s">
        <v>213</v>
      </c>
      <c r="B1508" s="54"/>
      <c r="C1508" s="54"/>
      <c r="D1508" s="54"/>
      <c r="E1508" s="54"/>
      <c r="G1508"/>
      <c r="H1508"/>
      <c r="I1508"/>
      <c r="J1508"/>
      <c r="L1508" s="174"/>
    </row>
    <row r="1509" spans="1:12" s="2" customFormat="1" x14ac:dyDescent="0.2">
      <c r="A1509" s="172" t="s">
        <v>213</v>
      </c>
      <c r="B1509" s="70" t="s">
        <v>207</v>
      </c>
      <c r="C1509" s="70"/>
      <c r="D1509" s="70"/>
      <c r="E1509" s="71"/>
      <c r="G1509"/>
      <c r="H1509"/>
      <c r="I1509"/>
      <c r="J1509"/>
      <c r="L1509" s="201"/>
    </row>
    <row r="1510" spans="1:12" s="2" customFormat="1" x14ac:dyDescent="0.2">
      <c r="A1510" s="172" t="s">
        <v>213</v>
      </c>
      <c r="B1510" s="56" t="s">
        <v>140</v>
      </c>
      <c r="C1510" s="57" t="str">
        <f>INFO!$B$20</f>
        <v>ANTONIO CARLOS FARINA JUNIOR</v>
      </c>
      <c r="D1510" s="58"/>
      <c r="E1510" s="58"/>
      <c r="G1510"/>
      <c r="H1510"/>
      <c r="I1510"/>
      <c r="J1510"/>
      <c r="L1510" s="201"/>
    </row>
    <row r="1511" spans="1:12" s="2" customFormat="1" x14ac:dyDescent="0.2">
      <c r="A1511" s="172" t="s">
        <v>213</v>
      </c>
      <c r="B1511" s="56" t="s">
        <v>141</v>
      </c>
      <c r="C1511" s="59">
        <f>INFO!$B$21</f>
        <v>5069397510</v>
      </c>
      <c r="D1511" s="58"/>
      <c r="E1511" s="58"/>
      <c r="G1511"/>
      <c r="H1511"/>
      <c r="I1511"/>
      <c r="J1511"/>
      <c r="L1511" s="201"/>
    </row>
    <row r="1512" spans="1:12" s="2" customFormat="1" x14ac:dyDescent="0.2">
      <c r="A1512" s="172" t="s">
        <v>213</v>
      </c>
      <c r="B1512" s="56" t="s">
        <v>47</v>
      </c>
      <c r="C1512" s="57" t="str">
        <f>INFO!$B$22</f>
        <v>28027230220334724</v>
      </c>
      <c r="D1512" s="58"/>
      <c r="E1512" s="58"/>
      <c r="G1512"/>
      <c r="H1512"/>
      <c r="I1512"/>
      <c r="J1512"/>
      <c r="L1512" s="201"/>
    </row>
    <row r="1513" spans="1:12" x14ac:dyDescent="0.2">
      <c r="A1513" s="172" t="s">
        <v>213</v>
      </c>
      <c r="B1513" s="2"/>
      <c r="C1513" s="2"/>
      <c r="D1513" s="2"/>
      <c r="E1513" s="2"/>
      <c r="F1513" s="2"/>
      <c r="K1513" s="2"/>
      <c r="L1513" s="171"/>
    </row>
    <row r="1514" spans="1:12" x14ac:dyDescent="0.2">
      <c r="A1514" s="172" t="s">
        <v>213</v>
      </c>
      <c r="B1514" s="2"/>
      <c r="C1514" s="2"/>
      <c r="D1514" s="2"/>
      <c r="E1514" s="2"/>
      <c r="F1514" s="2"/>
      <c r="K1514" s="2"/>
      <c r="L1514" s="171"/>
    </row>
    <row r="1515" spans="1:12" x14ac:dyDescent="0.2">
      <c r="A1515" s="172"/>
      <c r="F1515" s="2"/>
      <c r="G1515" s="60"/>
      <c r="H1515" s="59"/>
      <c r="I1515" s="58"/>
      <c r="J1515" s="58"/>
      <c r="K1515" s="2"/>
    </row>
  </sheetData>
  <sheetProtection algorithmName="SHA-512" hashValue="j2fvGp1pZKbX/wz9enEyIPa02o7hfXkt5CiSF09rJIhQA9Er+3EVidLsWdPYWCBJK3dWdQ0Q7g2fLM//FO/k8Q==" saltValue="yYEoNxb/IPtsT087Lc5VPw==" spinCount="100000" sheet="1" objects="1" scenarios="1" formatCells="0"/>
  <autoFilter ref="A12:G1514">
    <filterColumn colId="0">
      <customFilters>
        <customFilter operator="notEqual" val=" "/>
      </customFilters>
    </filterColumn>
  </autoFilter>
  <mergeCells count="5">
    <mergeCell ref="A2:A6"/>
    <mergeCell ref="A7:A11"/>
    <mergeCell ref="C1505:E1505"/>
    <mergeCell ref="B3:F3"/>
    <mergeCell ref="B1503:F1503"/>
  </mergeCells>
  <conditionalFormatting sqref="B13:F1500">
    <cfRule type="expression" dxfId="649" priority="13">
      <formula>IF($G13="I",TRUE,FALSE)</formula>
    </cfRule>
    <cfRule type="expression" dxfId="648" priority="14">
      <formula>IF($G13="T",TRUE,FALSE)</formula>
    </cfRule>
  </conditionalFormatting>
  <pageMargins left="0.51181102362204722" right="0.51181102362204722" top="0.98425196850393704" bottom="0.98425196850393704" header="0.51181102362204722" footer="0.51181102362204722"/>
  <pageSetup paperSize="9" scale="73" fitToHeight="0" orientation="portrait" r:id="rId1"/>
  <headerFooter>
    <oddFooter>&amp;L&amp;D&amp;C&amp;"Calibri,Regular"&amp;10&amp;F&amp;R&amp;"Calibri,Regular"&amp;10Pagina &amp;P de &amp;N</oddFooter>
  </headerFooter>
  <ignoredErrors>
    <ignoredError sqref="B1501:F1513 B13:E1500"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5" filterMode="1"/>
  <dimension ref="A1:CC91"/>
  <sheetViews>
    <sheetView showOutlineSymbols="0" showWhiteSpace="0" view="pageBreakPreview" zoomScaleNormal="85" zoomScaleSheetLayoutView="100" workbookViewId="0">
      <selection activeCell="L84" sqref="L84"/>
    </sheetView>
  </sheetViews>
  <sheetFormatPr defaultRowHeight="14.25" x14ac:dyDescent="0.2"/>
  <cols>
    <col min="1" max="1" width="10.625" style="20" customWidth="1"/>
    <col min="2" max="2" width="6.625" customWidth="1"/>
    <col min="3" max="3" width="33.25" customWidth="1"/>
    <col min="4" max="4" width="15.5" customWidth="1"/>
    <col min="5" max="5" width="9.25" customWidth="1"/>
    <col min="6" max="6" width="11.875" customWidth="1"/>
    <col min="7" max="7" width="9.25" customWidth="1"/>
    <col min="8" max="8" width="11.875" customWidth="1"/>
    <col min="9" max="9" width="9.25" customWidth="1"/>
    <col min="10" max="10" width="11.875" customWidth="1"/>
    <col min="11" max="11" width="9.25" customWidth="1"/>
    <col min="12" max="12" width="11.875" customWidth="1"/>
    <col min="13" max="13" width="9.25" customWidth="1"/>
    <col min="14" max="14" width="11.875" customWidth="1"/>
    <col min="15" max="15" width="9.25" customWidth="1"/>
    <col min="16" max="16" width="11.875" customWidth="1"/>
    <col min="17" max="17" width="9.25" customWidth="1"/>
    <col min="18" max="18" width="11.875" customWidth="1"/>
    <col min="19" max="19" width="9.25" customWidth="1"/>
    <col min="20" max="20" width="11.875" customWidth="1"/>
    <col min="21" max="21" width="9.25" customWidth="1"/>
    <col min="22" max="22" width="11.875" customWidth="1"/>
    <col min="23" max="23" width="9.25" customWidth="1"/>
    <col min="24" max="24" width="11.875" customWidth="1"/>
    <col min="25" max="25" width="9.25" customWidth="1"/>
    <col min="26" max="26" width="11.875" customWidth="1"/>
    <col min="27" max="27" width="9.25" customWidth="1"/>
    <col min="28" max="28" width="11.875" customWidth="1"/>
    <col min="29" max="29" width="9.25" customWidth="1"/>
    <col min="30" max="30" width="11.875" customWidth="1"/>
    <col min="31" max="31" width="9.25" customWidth="1"/>
    <col min="32" max="32" width="11.875" customWidth="1"/>
    <col min="33" max="33" width="9.25" customWidth="1"/>
    <col min="34" max="34" width="11.875" customWidth="1"/>
    <col min="35" max="35" width="9.25" customWidth="1"/>
    <col min="36" max="36" width="11.875" customWidth="1"/>
    <col min="37" max="37" width="9.25" customWidth="1"/>
    <col min="38" max="38" width="11.875" customWidth="1"/>
    <col min="39" max="39" width="9.25" customWidth="1"/>
    <col min="40" max="40" width="11.875" customWidth="1"/>
    <col min="41" max="41" width="9.25" customWidth="1"/>
    <col min="42" max="42" width="11.875" customWidth="1"/>
    <col min="43" max="43" width="9.25" customWidth="1"/>
    <col min="44" max="44" width="11.875" customWidth="1"/>
    <col min="45" max="45" width="9.25" customWidth="1"/>
    <col min="46" max="46" width="11.875" customWidth="1"/>
    <col min="47" max="47" width="9.25" customWidth="1"/>
    <col min="48" max="48" width="11.875" customWidth="1"/>
    <col min="49" max="49" width="9.25" customWidth="1"/>
    <col min="50" max="50" width="11.875" customWidth="1"/>
    <col min="51" max="51" width="9.25" customWidth="1"/>
    <col min="52" max="52" width="11.875" customWidth="1"/>
    <col min="53" max="53" width="9.25" customWidth="1"/>
    <col min="54" max="54" width="11.875" customWidth="1"/>
    <col min="55" max="55" width="9.25" customWidth="1"/>
    <col min="56" max="56" width="11.875" customWidth="1"/>
    <col min="57" max="57" width="9.25" customWidth="1"/>
    <col min="58" max="58" width="11.875" customWidth="1"/>
    <col min="59" max="59" width="9.25" customWidth="1"/>
    <col min="60" max="60" width="11.875" customWidth="1"/>
    <col min="61" max="61" width="9.25" customWidth="1"/>
    <col min="62" max="62" width="11.875" customWidth="1"/>
    <col min="63" max="63" width="9.25" customWidth="1"/>
    <col min="64" max="64" width="11.875" customWidth="1"/>
    <col min="65" max="65" width="9.25" customWidth="1"/>
    <col min="66" max="66" width="11.875" customWidth="1"/>
    <col min="67" max="67" width="9.25" customWidth="1"/>
    <col min="68" max="68" width="11.875" customWidth="1"/>
    <col min="69" max="69" width="9.25" customWidth="1"/>
    <col min="70" max="70" width="11.875" customWidth="1"/>
    <col min="71" max="71" width="9.25" customWidth="1"/>
    <col min="72" max="72" width="11.875" customWidth="1"/>
    <col min="73" max="73" width="9.25" customWidth="1"/>
    <col min="74" max="74" width="11.875" customWidth="1"/>
    <col min="75" max="75" width="9.25" customWidth="1"/>
    <col min="76" max="76" width="11.875" customWidth="1"/>
    <col min="77" max="77" width="12" style="2" bestFit="1" customWidth="1"/>
    <col min="78" max="100" width="12" bestFit="1" customWidth="1"/>
  </cols>
  <sheetData>
    <row r="1" spans="1:81" s="6" customFormat="1" ht="12.75" x14ac:dyDescent="0.2">
      <c r="A1" s="17"/>
      <c r="B1" s="8"/>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13"/>
      <c r="BZ1" s="7"/>
      <c r="CA1" s="7"/>
      <c r="CB1" s="3"/>
      <c r="CC1" s="4"/>
    </row>
    <row r="2" spans="1:81" s="6" customFormat="1" ht="12.75" x14ac:dyDescent="0.2">
      <c r="A2" s="10"/>
      <c r="B2" s="8"/>
      <c r="C2" s="9"/>
      <c r="D2" s="9"/>
      <c r="E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7"/>
      <c r="CA2" s="7"/>
      <c r="CB2" s="3"/>
      <c r="CC2" s="4"/>
    </row>
    <row r="3" spans="1:81" s="6" customFormat="1" ht="12.75" x14ac:dyDescent="0.2">
      <c r="A3" s="10"/>
      <c r="B3" s="8"/>
      <c r="D3" s="23"/>
      <c r="E3" s="21" t="s">
        <v>76</v>
      </c>
      <c r="F3" s="9"/>
      <c r="G3" s="21"/>
      <c r="H3" s="23"/>
      <c r="I3" s="21"/>
      <c r="J3" s="23"/>
      <c r="K3" s="21"/>
      <c r="L3" s="23"/>
      <c r="M3" s="21"/>
      <c r="N3" s="23"/>
      <c r="O3" s="21"/>
      <c r="P3" s="23"/>
      <c r="Q3" s="21"/>
      <c r="R3" s="23"/>
      <c r="S3" s="21"/>
      <c r="T3" s="23"/>
      <c r="U3" s="21"/>
      <c r="V3" s="23"/>
      <c r="W3" s="21"/>
      <c r="X3" s="23"/>
      <c r="Y3" s="21"/>
      <c r="Z3" s="23"/>
      <c r="AA3" s="21"/>
      <c r="AB3" s="23"/>
      <c r="AC3" s="21"/>
      <c r="AD3" s="23"/>
      <c r="AE3" s="21"/>
      <c r="AF3" s="23"/>
      <c r="AG3" s="21"/>
      <c r="AH3" s="23"/>
      <c r="AI3" s="21"/>
      <c r="AJ3" s="23"/>
      <c r="AK3" s="21"/>
      <c r="AL3" s="23"/>
      <c r="AM3" s="21"/>
      <c r="AN3" s="23"/>
      <c r="AO3" s="21"/>
      <c r="AP3" s="23"/>
      <c r="AQ3" s="21"/>
      <c r="AR3" s="23"/>
      <c r="AS3" s="21"/>
      <c r="AT3" s="23"/>
      <c r="AU3" s="21"/>
      <c r="AV3" s="23"/>
      <c r="AW3" s="21"/>
      <c r="AX3" s="23"/>
      <c r="AY3" s="21"/>
      <c r="AZ3" s="23"/>
      <c r="BA3" s="21"/>
      <c r="BB3" s="23"/>
      <c r="BC3" s="21"/>
      <c r="BD3" s="23"/>
      <c r="BE3" s="21"/>
      <c r="BF3" s="23"/>
      <c r="BG3" s="21"/>
      <c r="BH3" s="23"/>
      <c r="BI3" s="21"/>
      <c r="BJ3" s="23"/>
      <c r="BK3" s="21"/>
      <c r="BL3" s="23"/>
      <c r="BM3" s="21"/>
      <c r="BN3" s="23"/>
      <c r="BO3" s="21"/>
      <c r="BP3" s="23"/>
      <c r="BQ3" s="21"/>
      <c r="BR3" s="23"/>
      <c r="BS3" s="21"/>
      <c r="BT3" s="23"/>
      <c r="BU3" s="21"/>
      <c r="BV3" s="23"/>
      <c r="BW3" s="21"/>
      <c r="BX3" s="23"/>
      <c r="BY3" s="13"/>
      <c r="BZ3" s="7"/>
      <c r="CA3" s="7"/>
      <c r="CB3" s="3"/>
      <c r="CC3" s="4"/>
    </row>
    <row r="4" spans="1:81" s="6" customFormat="1" ht="12.75" x14ac:dyDescent="0.2">
      <c r="A4" s="10"/>
      <c r="B4" s="10"/>
      <c r="C4" s="252" t="str">
        <f>INFO!$B$2</f>
        <v>PREFEITURA MUNICIPAL DE TIETE</v>
      </c>
      <c r="D4" s="22"/>
      <c r="E4" s="22" t="str">
        <f>INFO!$B$11</f>
        <v>REFORMA PARQUE ECOLÓGICO CORNÉLIO PIRES-ETAPA 01</v>
      </c>
      <c r="F4" s="9"/>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13"/>
      <c r="BZ4" s="7"/>
      <c r="CA4" s="7"/>
      <c r="CB4" s="3"/>
      <c r="CC4" s="4"/>
    </row>
    <row r="5" spans="1:81" s="6" customFormat="1" ht="12.75" x14ac:dyDescent="0.2">
      <c r="A5" s="10"/>
      <c r="B5" s="22"/>
      <c r="C5" s="253" t="str">
        <f>INFO!$B$3</f>
        <v>TIETE/SP</v>
      </c>
      <c r="D5" s="22"/>
      <c r="E5" s="22" t="str">
        <f>INFO!$B$12</f>
        <v>ESTR. MUN. ABÍLIO BERTOLA, TIETÊ - SP, 18530-000</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13"/>
      <c r="BZ5" s="7"/>
      <c r="CC5" s="4"/>
    </row>
    <row r="6" spans="1:81" s="6" customFormat="1" x14ac:dyDescent="0.2">
      <c r="A6" s="10"/>
      <c r="B6" s="9"/>
      <c r="C6" s="9"/>
      <c r="D6" s="2"/>
      <c r="E6" s="26"/>
      <c r="F6" s="2"/>
      <c r="G6" s="26"/>
      <c r="H6" s="2"/>
      <c r="I6" s="26"/>
      <c r="J6" s="2"/>
      <c r="K6" s="26"/>
      <c r="L6" s="2"/>
      <c r="M6" s="26"/>
      <c r="N6" s="2"/>
      <c r="O6" s="26"/>
      <c r="P6" s="2"/>
      <c r="Q6" s="26"/>
      <c r="R6" s="2"/>
      <c r="S6" s="26"/>
      <c r="T6" s="2"/>
      <c r="U6" s="26"/>
      <c r="V6" s="2"/>
      <c r="W6" s="26"/>
      <c r="X6" s="2"/>
      <c r="Y6" s="26"/>
      <c r="Z6" s="2"/>
      <c r="AA6" s="26"/>
      <c r="AB6" s="2"/>
      <c r="AC6" s="26"/>
      <c r="AD6" s="2"/>
      <c r="AE6" s="26"/>
      <c r="AF6" s="2"/>
      <c r="AG6" s="26"/>
      <c r="AH6" s="2"/>
      <c r="AI6" s="26"/>
      <c r="AJ6" s="2"/>
      <c r="AK6" s="26"/>
      <c r="AL6" s="2"/>
      <c r="AM6" s="26"/>
      <c r="AN6" s="2"/>
      <c r="AO6" s="26"/>
      <c r="AP6" s="2"/>
      <c r="AQ6" s="26"/>
      <c r="AR6" s="2"/>
      <c r="AS6" s="26"/>
      <c r="AT6" s="2"/>
      <c r="AU6" s="26"/>
      <c r="AV6" s="2"/>
      <c r="AW6" s="26"/>
      <c r="AX6" s="2"/>
      <c r="AY6" s="26"/>
      <c r="AZ6" s="2"/>
      <c r="BA6" s="26"/>
      <c r="BB6" s="2"/>
      <c r="BC6" s="26"/>
      <c r="BD6" s="2"/>
      <c r="BE6" s="26"/>
      <c r="BF6" s="2"/>
      <c r="BG6" s="26"/>
      <c r="BH6" s="2"/>
      <c r="BI6" s="26"/>
      <c r="BJ6" s="2"/>
      <c r="BK6" s="26"/>
      <c r="BL6" s="2"/>
      <c r="BM6" s="26"/>
      <c r="BN6" s="2"/>
      <c r="BO6" s="26"/>
      <c r="BP6" s="2"/>
      <c r="BQ6" s="26"/>
      <c r="BR6" s="2"/>
      <c r="BS6" s="26"/>
      <c r="BT6" s="2"/>
      <c r="BU6" s="26"/>
      <c r="BV6" s="2"/>
      <c r="BW6" s="26"/>
      <c r="BX6" s="2"/>
      <c r="BY6" s="13"/>
      <c r="BZ6" s="7"/>
      <c r="CC6" s="4"/>
    </row>
    <row r="7" spans="1:81" x14ac:dyDescent="0.2">
      <c r="A7" s="18"/>
      <c r="B7" s="374" t="s">
        <v>4</v>
      </c>
      <c r="C7" s="374" t="s">
        <v>7</v>
      </c>
      <c r="D7" s="374" t="s">
        <v>77</v>
      </c>
      <c r="E7" s="371" t="s">
        <v>78</v>
      </c>
      <c r="F7" s="372"/>
      <c r="G7" s="371" t="s">
        <v>79</v>
      </c>
      <c r="H7" s="372"/>
      <c r="I7" s="371" t="s">
        <v>80</v>
      </c>
      <c r="J7" s="372"/>
      <c r="K7" s="373" t="s">
        <v>81</v>
      </c>
      <c r="L7" s="372"/>
      <c r="M7" s="371" t="s">
        <v>82</v>
      </c>
      <c r="N7" s="372"/>
      <c r="O7" s="371" t="s">
        <v>83</v>
      </c>
      <c r="P7" s="372"/>
      <c r="Q7" s="371" t="s">
        <v>84</v>
      </c>
      <c r="R7" s="372"/>
      <c r="S7" s="371" t="s">
        <v>85</v>
      </c>
      <c r="T7" s="372"/>
      <c r="U7" s="371" t="s">
        <v>86</v>
      </c>
      <c r="V7" s="372"/>
      <c r="W7" s="371" t="s">
        <v>87</v>
      </c>
      <c r="X7" s="372"/>
      <c r="Y7" s="371" t="s">
        <v>88</v>
      </c>
      <c r="Z7" s="372"/>
      <c r="AA7" s="371" t="s">
        <v>93</v>
      </c>
      <c r="AB7" s="372"/>
      <c r="AC7" s="371" t="s">
        <v>94</v>
      </c>
      <c r="AD7" s="372"/>
      <c r="AE7" s="371" t="s">
        <v>95</v>
      </c>
      <c r="AF7" s="372"/>
      <c r="AG7" s="371" t="s">
        <v>96</v>
      </c>
      <c r="AH7" s="372"/>
      <c r="AI7" s="371" t="s">
        <v>97</v>
      </c>
      <c r="AJ7" s="372"/>
      <c r="AK7" s="371" t="s">
        <v>98</v>
      </c>
      <c r="AL7" s="372"/>
      <c r="AM7" s="371" t="s">
        <v>99</v>
      </c>
      <c r="AN7" s="372"/>
      <c r="AO7" s="371" t="s">
        <v>100</v>
      </c>
      <c r="AP7" s="372"/>
      <c r="AQ7" s="371" t="s">
        <v>101</v>
      </c>
      <c r="AR7" s="372"/>
      <c r="AS7" s="371" t="s">
        <v>102</v>
      </c>
      <c r="AT7" s="372"/>
      <c r="AU7" s="371" t="s">
        <v>103</v>
      </c>
      <c r="AV7" s="372"/>
      <c r="AW7" s="371" t="s">
        <v>104</v>
      </c>
      <c r="AX7" s="372"/>
      <c r="AY7" s="371" t="s">
        <v>105</v>
      </c>
      <c r="AZ7" s="372"/>
      <c r="BA7" s="371" t="s">
        <v>106</v>
      </c>
      <c r="BB7" s="372"/>
      <c r="BC7" s="371" t="s">
        <v>107</v>
      </c>
      <c r="BD7" s="372"/>
      <c r="BE7" s="371" t="s">
        <v>108</v>
      </c>
      <c r="BF7" s="372"/>
      <c r="BG7" s="371" t="s">
        <v>109</v>
      </c>
      <c r="BH7" s="372"/>
      <c r="BI7" s="371" t="s">
        <v>110</v>
      </c>
      <c r="BJ7" s="372"/>
      <c r="BK7" s="371" t="s">
        <v>111</v>
      </c>
      <c r="BL7" s="372"/>
      <c r="BM7" s="371" t="s">
        <v>112</v>
      </c>
      <c r="BN7" s="372"/>
      <c r="BO7" s="371" t="s">
        <v>113</v>
      </c>
      <c r="BP7" s="372"/>
      <c r="BQ7" s="371" t="s">
        <v>114</v>
      </c>
      <c r="BR7" s="372"/>
      <c r="BS7" s="371" t="s">
        <v>115</v>
      </c>
      <c r="BT7" s="372"/>
      <c r="BU7" s="371" t="s">
        <v>116</v>
      </c>
      <c r="BV7" s="372"/>
      <c r="BW7" s="371" t="s">
        <v>117</v>
      </c>
      <c r="BX7" s="372"/>
    </row>
    <row r="8" spans="1:81" hidden="1" x14ac:dyDescent="0.2">
      <c r="A8" s="18"/>
      <c r="B8" s="375"/>
      <c r="C8" s="375"/>
      <c r="D8" s="375"/>
      <c r="E8" s="40" t="s">
        <v>89</v>
      </c>
      <c r="F8" s="40" t="s">
        <v>90</v>
      </c>
      <c r="G8" s="40" t="s">
        <v>89</v>
      </c>
      <c r="H8" s="40" t="s">
        <v>90</v>
      </c>
      <c r="I8" s="40" t="s">
        <v>89</v>
      </c>
      <c r="J8" s="40" t="s">
        <v>90</v>
      </c>
      <c r="K8" s="30" t="s">
        <v>89</v>
      </c>
      <c r="L8" s="40" t="s">
        <v>90</v>
      </c>
      <c r="M8" s="40" t="s">
        <v>89</v>
      </c>
      <c r="N8" s="40" t="s">
        <v>90</v>
      </c>
      <c r="O8" s="40" t="s">
        <v>89</v>
      </c>
      <c r="P8" s="40" t="s">
        <v>90</v>
      </c>
      <c r="Q8" s="40" t="s">
        <v>89</v>
      </c>
      <c r="R8" s="40" t="s">
        <v>90</v>
      </c>
      <c r="S8" s="40" t="s">
        <v>89</v>
      </c>
      <c r="T8" s="40" t="s">
        <v>90</v>
      </c>
      <c r="U8" s="40" t="s">
        <v>89</v>
      </c>
      <c r="V8" s="40" t="s">
        <v>90</v>
      </c>
      <c r="W8" s="40" t="s">
        <v>89</v>
      </c>
      <c r="X8" s="40" t="s">
        <v>90</v>
      </c>
      <c r="Y8" s="40" t="s">
        <v>89</v>
      </c>
      <c r="Z8" s="40" t="s">
        <v>90</v>
      </c>
      <c r="AA8" s="40" t="s">
        <v>89</v>
      </c>
      <c r="AB8" s="40" t="s">
        <v>90</v>
      </c>
      <c r="AC8" s="40" t="s">
        <v>89</v>
      </c>
      <c r="AD8" s="40" t="s">
        <v>90</v>
      </c>
      <c r="AE8" s="40" t="s">
        <v>89</v>
      </c>
      <c r="AF8" s="40" t="s">
        <v>90</v>
      </c>
      <c r="AG8" s="40" t="s">
        <v>89</v>
      </c>
      <c r="AH8" s="40" t="s">
        <v>90</v>
      </c>
      <c r="AI8" s="40" t="s">
        <v>89</v>
      </c>
      <c r="AJ8" s="40" t="s">
        <v>90</v>
      </c>
      <c r="AK8" s="40" t="s">
        <v>89</v>
      </c>
      <c r="AL8" s="40" t="s">
        <v>90</v>
      </c>
      <c r="AM8" s="40" t="s">
        <v>89</v>
      </c>
      <c r="AN8" s="40" t="s">
        <v>90</v>
      </c>
      <c r="AO8" s="40" t="s">
        <v>89</v>
      </c>
      <c r="AP8" s="40" t="s">
        <v>90</v>
      </c>
      <c r="AQ8" s="40" t="s">
        <v>89</v>
      </c>
      <c r="AR8" s="40" t="s">
        <v>90</v>
      </c>
      <c r="AS8" s="40" t="s">
        <v>89</v>
      </c>
      <c r="AT8" s="40" t="s">
        <v>90</v>
      </c>
      <c r="AU8" s="40" t="s">
        <v>89</v>
      </c>
      <c r="AV8" s="40" t="s">
        <v>90</v>
      </c>
      <c r="AW8" s="40" t="s">
        <v>89</v>
      </c>
      <c r="AX8" s="40" t="s">
        <v>90</v>
      </c>
      <c r="AY8" s="40" t="s">
        <v>89</v>
      </c>
      <c r="AZ8" s="40" t="s">
        <v>90</v>
      </c>
      <c r="BA8" s="40" t="s">
        <v>89</v>
      </c>
      <c r="BB8" s="40" t="s">
        <v>90</v>
      </c>
      <c r="BC8" s="40" t="s">
        <v>89</v>
      </c>
      <c r="BD8" s="40" t="s">
        <v>90</v>
      </c>
      <c r="BE8" s="40" t="s">
        <v>89</v>
      </c>
      <c r="BF8" s="40" t="s">
        <v>90</v>
      </c>
      <c r="BG8" s="40" t="s">
        <v>89</v>
      </c>
      <c r="BH8" s="40" t="s">
        <v>90</v>
      </c>
      <c r="BI8" s="40" t="s">
        <v>89</v>
      </c>
      <c r="BJ8" s="40" t="s">
        <v>90</v>
      </c>
      <c r="BK8" s="40" t="s">
        <v>89</v>
      </c>
      <c r="BL8" s="40" t="s">
        <v>90</v>
      </c>
      <c r="BM8" s="40" t="s">
        <v>89</v>
      </c>
      <c r="BN8" s="40" t="s">
        <v>90</v>
      </c>
      <c r="BO8" s="40" t="s">
        <v>89</v>
      </c>
      <c r="BP8" s="40" t="s">
        <v>90</v>
      </c>
      <c r="BQ8" s="40" t="s">
        <v>89</v>
      </c>
      <c r="BR8" s="40" t="s">
        <v>90</v>
      </c>
      <c r="BS8" s="40" t="s">
        <v>89</v>
      </c>
      <c r="BT8" s="40" t="s">
        <v>90</v>
      </c>
      <c r="BU8" s="40" t="s">
        <v>89</v>
      </c>
      <c r="BV8" s="40" t="s">
        <v>90</v>
      </c>
      <c r="BW8" s="40" t="s">
        <v>89</v>
      </c>
      <c r="BX8" s="40" t="s">
        <v>90</v>
      </c>
    </row>
    <row r="9" spans="1:81" x14ac:dyDescent="0.2">
      <c r="A9" s="18"/>
      <c r="B9" s="31" t="str">
        <f>" "&amp;1&amp;" "</f>
        <v xml:space="preserve"> 1 </v>
      </c>
      <c r="C9" s="32" t="str">
        <f>IFERROR(VLOOKUP(B9,PLANILHA!B:K,4,FALSE),"")</f>
        <v>SERVIÇOS PRELIMINARES</v>
      </c>
      <c r="D9" s="33">
        <f>IFERROR(VLOOKUP(B9,PLANILHA!B:K,9,FALSE),0)</f>
        <v>54699.6</v>
      </c>
      <c r="E9" s="223">
        <v>0.25</v>
      </c>
      <c r="F9" s="41">
        <f>$D9*E9</f>
        <v>13674.9</v>
      </c>
      <c r="G9" s="223">
        <v>0.15</v>
      </c>
      <c r="H9" s="41">
        <f t="shared" ref="H9" si="0">$D9*G9</f>
        <v>8204.9399999999987</v>
      </c>
      <c r="I9" s="223">
        <v>0.15</v>
      </c>
      <c r="J9" s="41">
        <f t="shared" ref="J9" si="1">$D9*I9</f>
        <v>8204.9399999999987</v>
      </c>
      <c r="K9" s="223">
        <v>0.15</v>
      </c>
      <c r="L9" s="41">
        <f t="shared" ref="L9" si="2">$D9*K9</f>
        <v>8204.9399999999987</v>
      </c>
      <c r="M9" s="223">
        <v>0.15</v>
      </c>
      <c r="N9" s="41">
        <f t="shared" ref="N9" si="3">$D9*M9</f>
        <v>8204.9399999999987</v>
      </c>
      <c r="O9" s="223">
        <v>0.15</v>
      </c>
      <c r="P9" s="41">
        <f t="shared" ref="P9" si="4">$D9*O9</f>
        <v>8204.9399999999987</v>
      </c>
      <c r="Q9" s="223">
        <v>0</v>
      </c>
      <c r="R9" s="41">
        <f t="shared" ref="R9" si="5">$D9*Q9</f>
        <v>0</v>
      </c>
      <c r="S9" s="223">
        <v>0</v>
      </c>
      <c r="T9" s="41">
        <f t="shared" ref="T9" si="6">$D9*S9</f>
        <v>0</v>
      </c>
      <c r="U9" s="223">
        <v>0</v>
      </c>
      <c r="V9" s="41">
        <f t="shared" ref="V9" si="7">$D9*U9</f>
        <v>0</v>
      </c>
      <c r="W9" s="223">
        <v>0</v>
      </c>
      <c r="X9" s="41">
        <f t="shared" ref="X9" si="8">$D9*W9</f>
        <v>0</v>
      </c>
      <c r="Y9" s="223">
        <v>0</v>
      </c>
      <c r="Z9" s="41">
        <f t="shared" ref="Z9" si="9">$D9*Y9</f>
        <v>0</v>
      </c>
      <c r="AA9" s="223">
        <v>0</v>
      </c>
      <c r="AB9" s="41">
        <f t="shared" ref="AB9" si="10">$D9*AA9</f>
        <v>0</v>
      </c>
      <c r="AC9" s="223">
        <v>0</v>
      </c>
      <c r="AD9" s="41">
        <f t="shared" ref="AD9" si="11">$D9*AC9</f>
        <v>0</v>
      </c>
      <c r="AE9" s="223">
        <v>0</v>
      </c>
      <c r="AF9" s="41">
        <f t="shared" ref="AF9" si="12">$D9*AE9</f>
        <v>0</v>
      </c>
      <c r="AG9" s="223">
        <v>0</v>
      </c>
      <c r="AH9" s="41">
        <f t="shared" ref="AH9" si="13">$D9*AG9</f>
        <v>0</v>
      </c>
      <c r="AI9" s="223">
        <v>0</v>
      </c>
      <c r="AJ9" s="41">
        <f t="shared" ref="AJ9" si="14">$D9*AI9</f>
        <v>0</v>
      </c>
      <c r="AK9" s="223">
        <v>0</v>
      </c>
      <c r="AL9" s="41">
        <f t="shared" ref="AL9" si="15">$D9*AK9</f>
        <v>0</v>
      </c>
      <c r="AM9" s="223">
        <v>0</v>
      </c>
      <c r="AN9" s="41">
        <f t="shared" ref="AN9" si="16">$D9*AM9</f>
        <v>0</v>
      </c>
      <c r="AO9" s="223">
        <v>0</v>
      </c>
      <c r="AP9" s="41">
        <f t="shared" ref="AP9" si="17">$D9*AO9</f>
        <v>0</v>
      </c>
      <c r="AQ9" s="223">
        <v>0</v>
      </c>
      <c r="AR9" s="41">
        <f t="shared" ref="AR9" si="18">$D9*AQ9</f>
        <v>0</v>
      </c>
      <c r="AS9" s="223">
        <v>0</v>
      </c>
      <c r="AT9" s="41">
        <f t="shared" ref="AT9" si="19">$D9*AS9</f>
        <v>0</v>
      </c>
      <c r="AU9" s="223">
        <v>0</v>
      </c>
      <c r="AV9" s="41">
        <f t="shared" ref="AV9" si="20">$D9*AU9</f>
        <v>0</v>
      </c>
      <c r="AW9" s="223">
        <v>0</v>
      </c>
      <c r="AX9" s="41">
        <f t="shared" ref="AX9" si="21">$D9*AW9</f>
        <v>0</v>
      </c>
      <c r="AY9" s="223">
        <v>0</v>
      </c>
      <c r="AZ9" s="41">
        <f t="shared" ref="AZ9" si="22">$D9*AY9</f>
        <v>0</v>
      </c>
      <c r="BA9" s="223">
        <v>0</v>
      </c>
      <c r="BB9" s="41">
        <f t="shared" ref="BB9" si="23">$D9*BA9</f>
        <v>0</v>
      </c>
      <c r="BC9" s="223">
        <v>0</v>
      </c>
      <c r="BD9" s="41">
        <f t="shared" ref="BD9" si="24">$D9*BC9</f>
        <v>0</v>
      </c>
      <c r="BE9" s="223">
        <v>0</v>
      </c>
      <c r="BF9" s="41">
        <f t="shared" ref="BF9" si="25">$D9*BE9</f>
        <v>0</v>
      </c>
      <c r="BG9" s="223">
        <v>0</v>
      </c>
      <c r="BH9" s="41">
        <f t="shared" ref="BH9" si="26">$D9*BG9</f>
        <v>0</v>
      </c>
      <c r="BI9" s="223">
        <v>0</v>
      </c>
      <c r="BJ9" s="41">
        <f t="shared" ref="BJ9" si="27">$D9*BI9</f>
        <v>0</v>
      </c>
      <c r="BK9" s="223">
        <v>0</v>
      </c>
      <c r="BL9" s="41">
        <f t="shared" ref="BL9" si="28">$D9*BK9</f>
        <v>0</v>
      </c>
      <c r="BM9" s="223">
        <v>0</v>
      </c>
      <c r="BN9" s="41">
        <f t="shared" ref="BN9" si="29">$D9*BM9</f>
        <v>0</v>
      </c>
      <c r="BO9" s="223">
        <v>0</v>
      </c>
      <c r="BP9" s="41">
        <f t="shared" ref="BP9" si="30">$D9*BO9</f>
        <v>0</v>
      </c>
      <c r="BQ9" s="223">
        <v>0</v>
      </c>
      <c r="BR9" s="41">
        <f t="shared" ref="BR9" si="31">$D9*BQ9</f>
        <v>0</v>
      </c>
      <c r="BS9" s="223">
        <v>0</v>
      </c>
      <c r="BT9" s="41">
        <f t="shared" ref="BT9" si="32">$D9*BS9</f>
        <v>0</v>
      </c>
      <c r="BU9" s="223">
        <v>0</v>
      </c>
      <c r="BV9" s="41">
        <f t="shared" ref="BV9" si="33">$D9*BU9</f>
        <v>0</v>
      </c>
      <c r="BW9" s="223">
        <v>0</v>
      </c>
      <c r="BX9" s="41">
        <f t="shared" ref="BX9" si="34">$D9*BW9</f>
        <v>0</v>
      </c>
    </row>
    <row r="10" spans="1:81" s="29" customFormat="1" ht="6" x14ac:dyDescent="0.15">
      <c r="A10" s="27"/>
      <c r="B10" s="34"/>
      <c r="C10" s="35" t="str">
        <f>IF(D9&lt;&gt;0,"T","")</f>
        <v>T</v>
      </c>
      <c r="D10" s="36"/>
      <c r="E10" s="42" t="str">
        <f t="shared" ref="E10:F10" si="35">IF(E9&lt;&gt;0,"COLORIR","")</f>
        <v>COLORIR</v>
      </c>
      <c r="F10" s="43" t="str">
        <f t="shared" si="35"/>
        <v>COLORIR</v>
      </c>
      <c r="G10" s="42" t="str">
        <f t="shared" ref="G10:I10" si="36">IF(G9&lt;&gt;0,"COLORIR","")</f>
        <v>COLORIR</v>
      </c>
      <c r="H10" s="43" t="str">
        <f t="shared" ref="H10:BR10" si="37">IF(H9&lt;&gt;0,"COLORIR","")</f>
        <v>COLORIR</v>
      </c>
      <c r="I10" s="42" t="str">
        <f t="shared" si="36"/>
        <v>COLORIR</v>
      </c>
      <c r="J10" s="43" t="str">
        <f t="shared" si="37"/>
        <v>COLORIR</v>
      </c>
      <c r="K10" s="42" t="str">
        <f t="shared" si="37"/>
        <v>COLORIR</v>
      </c>
      <c r="L10" s="43" t="str">
        <f t="shared" si="37"/>
        <v>COLORIR</v>
      </c>
      <c r="M10" s="42" t="str">
        <f t="shared" si="37"/>
        <v>COLORIR</v>
      </c>
      <c r="N10" s="43" t="str">
        <f t="shared" si="37"/>
        <v>COLORIR</v>
      </c>
      <c r="O10" s="42" t="str">
        <f t="shared" si="37"/>
        <v>COLORIR</v>
      </c>
      <c r="P10" s="43" t="str">
        <f t="shared" si="37"/>
        <v>COLORIR</v>
      </c>
      <c r="Q10" s="42" t="str">
        <f t="shared" si="37"/>
        <v/>
      </c>
      <c r="R10" s="43" t="str">
        <f t="shared" si="37"/>
        <v/>
      </c>
      <c r="S10" s="42" t="str">
        <f t="shared" si="37"/>
        <v/>
      </c>
      <c r="T10" s="43" t="str">
        <f t="shared" si="37"/>
        <v/>
      </c>
      <c r="U10" s="42" t="str">
        <f t="shared" si="37"/>
        <v/>
      </c>
      <c r="V10" s="43" t="str">
        <f t="shared" si="37"/>
        <v/>
      </c>
      <c r="W10" s="42" t="str">
        <f t="shared" si="37"/>
        <v/>
      </c>
      <c r="X10" s="43" t="str">
        <f t="shared" si="37"/>
        <v/>
      </c>
      <c r="Y10" s="42" t="str">
        <f t="shared" si="37"/>
        <v/>
      </c>
      <c r="Z10" s="43" t="str">
        <f t="shared" si="37"/>
        <v/>
      </c>
      <c r="AA10" s="42" t="str">
        <f t="shared" si="37"/>
        <v/>
      </c>
      <c r="AB10" s="43" t="str">
        <f t="shared" si="37"/>
        <v/>
      </c>
      <c r="AC10" s="42" t="str">
        <f t="shared" si="37"/>
        <v/>
      </c>
      <c r="AD10" s="43" t="str">
        <f t="shared" si="37"/>
        <v/>
      </c>
      <c r="AE10" s="42" t="str">
        <f t="shared" si="37"/>
        <v/>
      </c>
      <c r="AF10" s="43" t="str">
        <f t="shared" si="37"/>
        <v/>
      </c>
      <c r="AG10" s="42" t="str">
        <f t="shared" si="37"/>
        <v/>
      </c>
      <c r="AH10" s="43" t="str">
        <f t="shared" si="37"/>
        <v/>
      </c>
      <c r="AI10" s="42" t="str">
        <f t="shared" si="37"/>
        <v/>
      </c>
      <c r="AJ10" s="43" t="str">
        <f t="shared" si="37"/>
        <v/>
      </c>
      <c r="AK10" s="42" t="str">
        <f t="shared" si="37"/>
        <v/>
      </c>
      <c r="AL10" s="43" t="str">
        <f t="shared" si="37"/>
        <v/>
      </c>
      <c r="AM10" s="42" t="str">
        <f t="shared" si="37"/>
        <v/>
      </c>
      <c r="AN10" s="43" t="str">
        <f t="shared" si="37"/>
        <v/>
      </c>
      <c r="AO10" s="42" t="str">
        <f t="shared" si="37"/>
        <v/>
      </c>
      <c r="AP10" s="43" t="str">
        <f t="shared" si="37"/>
        <v/>
      </c>
      <c r="AQ10" s="42" t="str">
        <f t="shared" si="37"/>
        <v/>
      </c>
      <c r="AR10" s="43" t="str">
        <f t="shared" si="37"/>
        <v/>
      </c>
      <c r="AS10" s="42" t="str">
        <f t="shared" si="37"/>
        <v/>
      </c>
      <c r="AT10" s="43" t="str">
        <f t="shared" si="37"/>
        <v/>
      </c>
      <c r="AU10" s="42" t="str">
        <f t="shared" si="37"/>
        <v/>
      </c>
      <c r="AV10" s="43" t="str">
        <f t="shared" si="37"/>
        <v/>
      </c>
      <c r="AW10" s="42" t="str">
        <f t="shared" si="37"/>
        <v/>
      </c>
      <c r="AX10" s="43" t="str">
        <f t="shared" si="37"/>
        <v/>
      </c>
      <c r="AY10" s="42" t="str">
        <f t="shared" si="37"/>
        <v/>
      </c>
      <c r="AZ10" s="43" t="str">
        <f t="shared" si="37"/>
        <v/>
      </c>
      <c r="BA10" s="42" t="str">
        <f t="shared" si="37"/>
        <v/>
      </c>
      <c r="BB10" s="43" t="str">
        <f t="shared" si="37"/>
        <v/>
      </c>
      <c r="BC10" s="42" t="str">
        <f t="shared" ref="BC10" si="38">IF(BC9&lt;&gt;0,"COLORIR","")</f>
        <v/>
      </c>
      <c r="BD10" s="43" t="str">
        <f t="shared" si="37"/>
        <v/>
      </c>
      <c r="BE10" s="42" t="str">
        <f t="shared" ref="BE10" si="39">IF(BE9&lt;&gt;0,"COLORIR","")</f>
        <v/>
      </c>
      <c r="BF10" s="43" t="str">
        <f t="shared" si="37"/>
        <v/>
      </c>
      <c r="BG10" s="42" t="str">
        <f t="shared" ref="BG10" si="40">IF(BG9&lt;&gt;0,"COLORIR","")</f>
        <v/>
      </c>
      <c r="BH10" s="43" t="str">
        <f t="shared" si="37"/>
        <v/>
      </c>
      <c r="BI10" s="42" t="str">
        <f t="shared" ref="BI10" si="41">IF(BI9&lt;&gt;0,"COLORIR","")</f>
        <v/>
      </c>
      <c r="BJ10" s="43" t="str">
        <f t="shared" si="37"/>
        <v/>
      </c>
      <c r="BK10" s="42" t="str">
        <f t="shared" ref="BK10" si="42">IF(BK9&lt;&gt;0,"COLORIR","")</f>
        <v/>
      </c>
      <c r="BL10" s="43" t="str">
        <f t="shared" si="37"/>
        <v/>
      </c>
      <c r="BM10" s="42" t="str">
        <f t="shared" ref="BM10" si="43">IF(BM9&lt;&gt;0,"COLORIR","")</f>
        <v/>
      </c>
      <c r="BN10" s="43" t="str">
        <f t="shared" si="37"/>
        <v/>
      </c>
      <c r="BO10" s="42" t="str">
        <f t="shared" ref="BO10" si="44">IF(BO9&lt;&gt;0,"COLORIR","")</f>
        <v/>
      </c>
      <c r="BP10" s="43" t="str">
        <f t="shared" si="37"/>
        <v/>
      </c>
      <c r="BQ10" s="42" t="str">
        <f t="shared" ref="BQ10" si="45">IF(BQ9&lt;&gt;0,"COLORIR","")</f>
        <v/>
      </c>
      <c r="BR10" s="43" t="str">
        <f t="shared" si="37"/>
        <v/>
      </c>
      <c r="BS10" s="42" t="str">
        <f t="shared" ref="BS10" si="46">IF(BS9&lt;&gt;0,"COLORIR","")</f>
        <v/>
      </c>
      <c r="BT10" s="43" t="str">
        <f t="shared" ref="BT10:BX10" si="47">IF(BT9&lt;&gt;0,"COLORIR","")</f>
        <v/>
      </c>
      <c r="BU10" s="42" t="str">
        <f t="shared" si="47"/>
        <v/>
      </c>
      <c r="BV10" s="43" t="str">
        <f t="shared" si="47"/>
        <v/>
      </c>
      <c r="BW10" s="42" t="str">
        <f t="shared" si="47"/>
        <v/>
      </c>
      <c r="BX10" s="43" t="str">
        <f t="shared" si="47"/>
        <v/>
      </c>
      <c r="BY10" s="28"/>
    </row>
    <row r="11" spans="1:81" x14ac:dyDescent="0.2">
      <c r="A11" s="18"/>
      <c r="B11" s="31" t="str">
        <f>" "&amp;B9+1&amp;" "</f>
        <v xml:space="preserve"> 2 </v>
      </c>
      <c r="C11" s="32" t="str">
        <f>IFERROR(VLOOKUP(B11,PLANILHA!B:K,4,FALSE),"")</f>
        <v>DEMOLIÇÕES E RETIRADAS</v>
      </c>
      <c r="D11" s="33">
        <f>IFERROR(VLOOKUP(B11,PLANILHA!B:K,9,FALSE),0)</f>
        <v>61470.44</v>
      </c>
      <c r="E11" s="223">
        <v>0.35</v>
      </c>
      <c r="F11" s="41">
        <f t="shared" ref="F11" si="48">$D11*E11</f>
        <v>21514.653999999999</v>
      </c>
      <c r="G11" s="223">
        <v>0.65</v>
      </c>
      <c r="H11" s="41">
        <f t="shared" ref="H11" si="49">$D11*G11</f>
        <v>39955.786</v>
      </c>
      <c r="I11" s="223">
        <v>0</v>
      </c>
      <c r="J11" s="41">
        <f t="shared" ref="J11" si="50">$D11*I11</f>
        <v>0</v>
      </c>
      <c r="K11" s="223">
        <v>0</v>
      </c>
      <c r="L11" s="41">
        <f t="shared" ref="L11" si="51">$D11*K11</f>
        <v>0</v>
      </c>
      <c r="M11" s="223">
        <v>0</v>
      </c>
      <c r="N11" s="41">
        <f t="shared" ref="N11" si="52">$D11*M11</f>
        <v>0</v>
      </c>
      <c r="O11" s="223">
        <v>0</v>
      </c>
      <c r="P11" s="41">
        <f t="shared" ref="P11" si="53">$D11*O11</f>
        <v>0</v>
      </c>
      <c r="Q11" s="223">
        <v>0</v>
      </c>
      <c r="R11" s="41">
        <f t="shared" ref="R11" si="54">$D11*Q11</f>
        <v>0</v>
      </c>
      <c r="S11" s="223">
        <v>0</v>
      </c>
      <c r="T11" s="41">
        <f t="shared" ref="T11" si="55">$D11*S11</f>
        <v>0</v>
      </c>
      <c r="U11" s="223">
        <v>0</v>
      </c>
      <c r="V11" s="41">
        <f t="shared" ref="V11" si="56">$D11*U11</f>
        <v>0</v>
      </c>
      <c r="W11" s="223">
        <v>0</v>
      </c>
      <c r="X11" s="41">
        <f t="shared" ref="X11" si="57">$D11*W11</f>
        <v>0</v>
      </c>
      <c r="Y11" s="223">
        <v>0</v>
      </c>
      <c r="Z11" s="41">
        <f t="shared" ref="Z11" si="58">$D11*Y11</f>
        <v>0</v>
      </c>
      <c r="AA11" s="223">
        <v>0</v>
      </c>
      <c r="AB11" s="41">
        <f t="shared" ref="AB11" si="59">$D11*AA11</f>
        <v>0</v>
      </c>
      <c r="AC11" s="223">
        <v>0</v>
      </c>
      <c r="AD11" s="41">
        <f t="shared" ref="AD11" si="60">$D11*AC11</f>
        <v>0</v>
      </c>
      <c r="AE11" s="223">
        <v>0</v>
      </c>
      <c r="AF11" s="41">
        <f t="shared" ref="AF11" si="61">$D11*AE11</f>
        <v>0</v>
      </c>
      <c r="AG11" s="223">
        <v>0</v>
      </c>
      <c r="AH11" s="41">
        <f t="shared" ref="AH11" si="62">$D11*AG11</f>
        <v>0</v>
      </c>
      <c r="AI11" s="223">
        <v>0</v>
      </c>
      <c r="AJ11" s="41">
        <f t="shared" ref="AJ11" si="63">$D11*AI11</f>
        <v>0</v>
      </c>
      <c r="AK11" s="223">
        <v>0</v>
      </c>
      <c r="AL11" s="41">
        <f t="shared" ref="AL11" si="64">$D11*AK11</f>
        <v>0</v>
      </c>
      <c r="AM11" s="223">
        <v>0</v>
      </c>
      <c r="AN11" s="41">
        <f t="shared" ref="AN11" si="65">$D11*AM11</f>
        <v>0</v>
      </c>
      <c r="AO11" s="223">
        <v>0</v>
      </c>
      <c r="AP11" s="41">
        <f t="shared" ref="AP11" si="66">$D11*AO11</f>
        <v>0</v>
      </c>
      <c r="AQ11" s="223">
        <v>0</v>
      </c>
      <c r="AR11" s="41">
        <f t="shared" ref="AR11" si="67">$D11*AQ11</f>
        <v>0</v>
      </c>
      <c r="AS11" s="223">
        <v>0</v>
      </c>
      <c r="AT11" s="41">
        <f t="shared" ref="AT11" si="68">$D11*AS11</f>
        <v>0</v>
      </c>
      <c r="AU11" s="223">
        <v>0</v>
      </c>
      <c r="AV11" s="41">
        <f t="shared" ref="AV11" si="69">$D11*AU11</f>
        <v>0</v>
      </c>
      <c r="AW11" s="223">
        <v>0</v>
      </c>
      <c r="AX11" s="41">
        <f t="shared" ref="AX11" si="70">$D11*AW11</f>
        <v>0</v>
      </c>
      <c r="AY11" s="223">
        <v>0</v>
      </c>
      <c r="AZ11" s="41">
        <f t="shared" ref="AZ11" si="71">$D11*AY11</f>
        <v>0</v>
      </c>
      <c r="BA11" s="223">
        <v>0</v>
      </c>
      <c r="BB11" s="41">
        <f t="shared" ref="BB11" si="72">$D11*BA11</f>
        <v>0</v>
      </c>
      <c r="BC11" s="223">
        <v>0</v>
      </c>
      <c r="BD11" s="41">
        <f t="shared" ref="BD11" si="73">$D11*BC11</f>
        <v>0</v>
      </c>
      <c r="BE11" s="223">
        <v>0</v>
      </c>
      <c r="BF11" s="41">
        <f t="shared" ref="BF11" si="74">$D11*BE11</f>
        <v>0</v>
      </c>
      <c r="BG11" s="223">
        <v>0</v>
      </c>
      <c r="BH11" s="41">
        <f t="shared" ref="BH11" si="75">$D11*BG11</f>
        <v>0</v>
      </c>
      <c r="BI11" s="223">
        <v>0</v>
      </c>
      <c r="BJ11" s="41">
        <f t="shared" ref="BJ11" si="76">$D11*BI11</f>
        <v>0</v>
      </c>
      <c r="BK11" s="223">
        <v>0</v>
      </c>
      <c r="BL11" s="41">
        <f t="shared" ref="BL11" si="77">$D11*BK11</f>
        <v>0</v>
      </c>
      <c r="BM11" s="223">
        <v>0</v>
      </c>
      <c r="BN11" s="41">
        <f t="shared" ref="BN11" si="78">$D11*BM11</f>
        <v>0</v>
      </c>
      <c r="BO11" s="223">
        <v>0</v>
      </c>
      <c r="BP11" s="41">
        <f t="shared" ref="BP11" si="79">$D11*BO11</f>
        <v>0</v>
      </c>
      <c r="BQ11" s="223">
        <v>0</v>
      </c>
      <c r="BR11" s="41">
        <f t="shared" ref="BR11" si="80">$D11*BQ11</f>
        <v>0</v>
      </c>
      <c r="BS11" s="223">
        <v>0</v>
      </c>
      <c r="BT11" s="41">
        <f t="shared" ref="BT11" si="81">$D11*BS11</f>
        <v>0</v>
      </c>
      <c r="BU11" s="223">
        <v>0</v>
      </c>
      <c r="BV11" s="41">
        <f t="shared" ref="BV11" si="82">$D11*BU11</f>
        <v>0</v>
      </c>
      <c r="BW11" s="223">
        <v>0</v>
      </c>
      <c r="BX11" s="41">
        <f t="shared" ref="BX11" si="83">$D11*BW11</f>
        <v>0</v>
      </c>
    </row>
    <row r="12" spans="1:81" s="29" customFormat="1" ht="6" x14ac:dyDescent="0.15">
      <c r="A12" s="27"/>
      <c r="B12" s="34"/>
      <c r="C12" s="35" t="str">
        <f t="shared" ref="C12" si="84">IF(D11&lt;&gt;0,"T","")</f>
        <v>T</v>
      </c>
      <c r="D12" s="36"/>
      <c r="E12" s="42" t="str">
        <f t="shared" ref="E12:F12" si="85">IF(E11&lt;&gt;0,"COLORIR","")</f>
        <v>COLORIR</v>
      </c>
      <c r="F12" s="43" t="str">
        <f t="shared" si="85"/>
        <v>COLORIR</v>
      </c>
      <c r="G12" s="42" t="str">
        <f t="shared" ref="G12:I12" si="86">IF(G11&lt;&gt;0,"COLORIR","")</f>
        <v>COLORIR</v>
      </c>
      <c r="H12" s="43" t="str">
        <f t="shared" ref="H12:BR12" si="87">IF(H11&lt;&gt;0,"COLORIR","")</f>
        <v>COLORIR</v>
      </c>
      <c r="I12" s="42" t="str">
        <f t="shared" si="86"/>
        <v/>
      </c>
      <c r="J12" s="43" t="str">
        <f t="shared" si="87"/>
        <v/>
      </c>
      <c r="K12" s="42" t="str">
        <f t="shared" si="87"/>
        <v/>
      </c>
      <c r="L12" s="43" t="str">
        <f t="shared" si="87"/>
        <v/>
      </c>
      <c r="M12" s="42" t="str">
        <f t="shared" si="87"/>
        <v/>
      </c>
      <c r="N12" s="43" t="str">
        <f t="shared" si="87"/>
        <v/>
      </c>
      <c r="O12" s="42" t="str">
        <f t="shared" si="87"/>
        <v/>
      </c>
      <c r="P12" s="43" t="str">
        <f t="shared" si="87"/>
        <v/>
      </c>
      <c r="Q12" s="42" t="str">
        <f t="shared" si="87"/>
        <v/>
      </c>
      <c r="R12" s="43" t="str">
        <f t="shared" si="87"/>
        <v/>
      </c>
      <c r="S12" s="42" t="str">
        <f t="shared" si="87"/>
        <v/>
      </c>
      <c r="T12" s="43" t="str">
        <f t="shared" si="87"/>
        <v/>
      </c>
      <c r="U12" s="42" t="str">
        <f t="shared" si="87"/>
        <v/>
      </c>
      <c r="V12" s="43" t="str">
        <f t="shared" si="87"/>
        <v/>
      </c>
      <c r="W12" s="42" t="str">
        <f t="shared" si="87"/>
        <v/>
      </c>
      <c r="X12" s="43" t="str">
        <f t="shared" si="87"/>
        <v/>
      </c>
      <c r="Y12" s="42" t="str">
        <f t="shared" si="87"/>
        <v/>
      </c>
      <c r="Z12" s="43" t="str">
        <f t="shared" si="87"/>
        <v/>
      </c>
      <c r="AA12" s="42" t="str">
        <f t="shared" si="87"/>
        <v/>
      </c>
      <c r="AB12" s="43" t="str">
        <f t="shared" si="87"/>
        <v/>
      </c>
      <c r="AC12" s="42" t="str">
        <f t="shared" si="87"/>
        <v/>
      </c>
      <c r="AD12" s="43" t="str">
        <f t="shared" si="87"/>
        <v/>
      </c>
      <c r="AE12" s="42" t="str">
        <f t="shared" si="87"/>
        <v/>
      </c>
      <c r="AF12" s="43" t="str">
        <f t="shared" si="87"/>
        <v/>
      </c>
      <c r="AG12" s="42" t="str">
        <f t="shared" si="87"/>
        <v/>
      </c>
      <c r="AH12" s="43" t="str">
        <f t="shared" si="87"/>
        <v/>
      </c>
      <c r="AI12" s="42" t="str">
        <f t="shared" si="87"/>
        <v/>
      </c>
      <c r="AJ12" s="43" t="str">
        <f t="shared" si="87"/>
        <v/>
      </c>
      <c r="AK12" s="42" t="str">
        <f t="shared" si="87"/>
        <v/>
      </c>
      <c r="AL12" s="43" t="str">
        <f t="shared" si="87"/>
        <v/>
      </c>
      <c r="AM12" s="42" t="str">
        <f t="shared" si="87"/>
        <v/>
      </c>
      <c r="AN12" s="43" t="str">
        <f t="shared" si="87"/>
        <v/>
      </c>
      <c r="AO12" s="42" t="str">
        <f t="shared" si="87"/>
        <v/>
      </c>
      <c r="AP12" s="43" t="str">
        <f t="shared" si="87"/>
        <v/>
      </c>
      <c r="AQ12" s="42" t="str">
        <f t="shared" si="87"/>
        <v/>
      </c>
      <c r="AR12" s="43" t="str">
        <f t="shared" si="87"/>
        <v/>
      </c>
      <c r="AS12" s="42" t="str">
        <f t="shared" si="87"/>
        <v/>
      </c>
      <c r="AT12" s="43" t="str">
        <f t="shared" si="87"/>
        <v/>
      </c>
      <c r="AU12" s="42" t="str">
        <f t="shared" si="87"/>
        <v/>
      </c>
      <c r="AV12" s="43" t="str">
        <f t="shared" si="87"/>
        <v/>
      </c>
      <c r="AW12" s="42" t="str">
        <f t="shared" si="87"/>
        <v/>
      </c>
      <c r="AX12" s="43" t="str">
        <f t="shared" si="87"/>
        <v/>
      </c>
      <c r="AY12" s="42" t="str">
        <f t="shared" si="87"/>
        <v/>
      </c>
      <c r="AZ12" s="43" t="str">
        <f t="shared" si="87"/>
        <v/>
      </c>
      <c r="BA12" s="42" t="str">
        <f t="shared" si="87"/>
        <v/>
      </c>
      <c r="BB12" s="43" t="str">
        <f t="shared" si="87"/>
        <v/>
      </c>
      <c r="BC12" s="42" t="str">
        <f t="shared" ref="BC12" si="88">IF(BC11&lt;&gt;0,"COLORIR","")</f>
        <v/>
      </c>
      <c r="BD12" s="43" t="str">
        <f t="shared" si="87"/>
        <v/>
      </c>
      <c r="BE12" s="42" t="str">
        <f t="shared" ref="BE12" si="89">IF(BE11&lt;&gt;0,"COLORIR","")</f>
        <v/>
      </c>
      <c r="BF12" s="43" t="str">
        <f t="shared" si="87"/>
        <v/>
      </c>
      <c r="BG12" s="42" t="str">
        <f t="shared" ref="BG12" si="90">IF(BG11&lt;&gt;0,"COLORIR","")</f>
        <v/>
      </c>
      <c r="BH12" s="43" t="str">
        <f t="shared" si="87"/>
        <v/>
      </c>
      <c r="BI12" s="42" t="str">
        <f t="shared" ref="BI12" si="91">IF(BI11&lt;&gt;0,"COLORIR","")</f>
        <v/>
      </c>
      <c r="BJ12" s="43" t="str">
        <f t="shared" si="87"/>
        <v/>
      </c>
      <c r="BK12" s="42" t="str">
        <f t="shared" ref="BK12" si="92">IF(BK11&lt;&gt;0,"COLORIR","")</f>
        <v/>
      </c>
      <c r="BL12" s="43" t="str">
        <f t="shared" si="87"/>
        <v/>
      </c>
      <c r="BM12" s="42" t="str">
        <f t="shared" ref="BM12" si="93">IF(BM11&lt;&gt;0,"COLORIR","")</f>
        <v/>
      </c>
      <c r="BN12" s="43" t="str">
        <f t="shared" si="87"/>
        <v/>
      </c>
      <c r="BO12" s="42" t="str">
        <f t="shared" ref="BO12" si="94">IF(BO11&lt;&gt;0,"COLORIR","")</f>
        <v/>
      </c>
      <c r="BP12" s="43" t="str">
        <f t="shared" si="87"/>
        <v/>
      </c>
      <c r="BQ12" s="42" t="str">
        <f t="shared" ref="BQ12" si="95">IF(BQ11&lt;&gt;0,"COLORIR","")</f>
        <v/>
      </c>
      <c r="BR12" s="43" t="str">
        <f t="shared" si="87"/>
        <v/>
      </c>
      <c r="BS12" s="42" t="str">
        <f t="shared" ref="BS12" si="96">IF(BS11&lt;&gt;0,"COLORIR","")</f>
        <v/>
      </c>
      <c r="BT12" s="43" t="str">
        <f t="shared" ref="BT12:BX12" si="97">IF(BT11&lt;&gt;0,"COLORIR","")</f>
        <v/>
      </c>
      <c r="BU12" s="42" t="str">
        <f t="shared" si="97"/>
        <v/>
      </c>
      <c r="BV12" s="43" t="str">
        <f t="shared" si="97"/>
        <v/>
      </c>
      <c r="BW12" s="42" t="str">
        <f t="shared" si="97"/>
        <v/>
      </c>
      <c r="BX12" s="43" t="str">
        <f t="shared" si="97"/>
        <v/>
      </c>
      <c r="BY12" s="28"/>
    </row>
    <row r="13" spans="1:81" x14ac:dyDescent="0.2">
      <c r="A13" s="18"/>
      <c r="B13" s="31" t="str">
        <f t="shared" ref="B13" si="98">" "&amp;B11+1&amp;" "</f>
        <v xml:space="preserve"> 3 </v>
      </c>
      <c r="C13" s="32" t="str">
        <f>IFERROR(VLOOKUP(B13,PLANILHA!B:K,4,FALSE),"")</f>
        <v>MOVIMENTAÇÃO DE TERRA</v>
      </c>
      <c r="D13" s="33">
        <f>IFERROR(VLOOKUP(B13,PLANILHA!B:K,9,FALSE),0)</f>
        <v>1775.2</v>
      </c>
      <c r="E13" s="223">
        <v>0.7</v>
      </c>
      <c r="F13" s="41">
        <f t="shared" ref="F13" si="99">$D13*E13</f>
        <v>1242.6399999999999</v>
      </c>
      <c r="G13" s="223">
        <v>0.3</v>
      </c>
      <c r="H13" s="41">
        <f t="shared" ref="H13" si="100">$D13*G13</f>
        <v>532.55999999999995</v>
      </c>
      <c r="I13" s="223">
        <v>0</v>
      </c>
      <c r="J13" s="41">
        <f t="shared" ref="J13" si="101">$D13*I13</f>
        <v>0</v>
      </c>
      <c r="K13" s="223">
        <v>0</v>
      </c>
      <c r="L13" s="41">
        <f t="shared" ref="L13" si="102">$D13*K13</f>
        <v>0</v>
      </c>
      <c r="M13" s="223">
        <v>0</v>
      </c>
      <c r="N13" s="41">
        <f t="shared" ref="N13" si="103">$D13*M13</f>
        <v>0</v>
      </c>
      <c r="O13" s="223">
        <v>0</v>
      </c>
      <c r="P13" s="41">
        <f t="shared" ref="P13" si="104">$D13*O13</f>
        <v>0</v>
      </c>
      <c r="Q13" s="223">
        <v>0</v>
      </c>
      <c r="R13" s="41">
        <f t="shared" ref="R13" si="105">$D13*Q13</f>
        <v>0</v>
      </c>
      <c r="S13" s="223">
        <v>0</v>
      </c>
      <c r="T13" s="41">
        <f t="shared" ref="T13" si="106">$D13*S13</f>
        <v>0</v>
      </c>
      <c r="U13" s="223">
        <v>0</v>
      </c>
      <c r="V13" s="41">
        <f t="shared" ref="V13" si="107">$D13*U13</f>
        <v>0</v>
      </c>
      <c r="W13" s="223">
        <v>0</v>
      </c>
      <c r="X13" s="41">
        <f t="shared" ref="X13" si="108">$D13*W13</f>
        <v>0</v>
      </c>
      <c r="Y13" s="223">
        <v>0</v>
      </c>
      <c r="Z13" s="41">
        <f t="shared" ref="Z13" si="109">$D13*Y13</f>
        <v>0</v>
      </c>
      <c r="AA13" s="223">
        <v>0</v>
      </c>
      <c r="AB13" s="41">
        <f t="shared" ref="AB13" si="110">$D13*AA13</f>
        <v>0</v>
      </c>
      <c r="AC13" s="223">
        <v>0</v>
      </c>
      <c r="AD13" s="41">
        <f t="shared" ref="AD13" si="111">$D13*AC13</f>
        <v>0</v>
      </c>
      <c r="AE13" s="223">
        <v>0</v>
      </c>
      <c r="AF13" s="41">
        <f t="shared" ref="AF13" si="112">$D13*AE13</f>
        <v>0</v>
      </c>
      <c r="AG13" s="223">
        <v>0</v>
      </c>
      <c r="AH13" s="41">
        <f t="shared" ref="AH13" si="113">$D13*AG13</f>
        <v>0</v>
      </c>
      <c r="AI13" s="223">
        <v>0</v>
      </c>
      <c r="AJ13" s="41">
        <f t="shared" ref="AJ13" si="114">$D13*AI13</f>
        <v>0</v>
      </c>
      <c r="AK13" s="223">
        <v>0</v>
      </c>
      <c r="AL13" s="41">
        <f t="shared" ref="AL13" si="115">$D13*AK13</f>
        <v>0</v>
      </c>
      <c r="AM13" s="223">
        <v>0</v>
      </c>
      <c r="AN13" s="41">
        <f t="shared" ref="AN13" si="116">$D13*AM13</f>
        <v>0</v>
      </c>
      <c r="AO13" s="223">
        <v>0</v>
      </c>
      <c r="AP13" s="41">
        <f t="shared" ref="AP13" si="117">$D13*AO13</f>
        <v>0</v>
      </c>
      <c r="AQ13" s="223">
        <v>0</v>
      </c>
      <c r="AR13" s="41">
        <f t="shared" ref="AR13" si="118">$D13*AQ13</f>
        <v>0</v>
      </c>
      <c r="AS13" s="223">
        <v>0</v>
      </c>
      <c r="AT13" s="41">
        <f t="shared" ref="AT13" si="119">$D13*AS13</f>
        <v>0</v>
      </c>
      <c r="AU13" s="223">
        <v>0</v>
      </c>
      <c r="AV13" s="41">
        <f t="shared" ref="AV13" si="120">$D13*AU13</f>
        <v>0</v>
      </c>
      <c r="AW13" s="223">
        <v>0</v>
      </c>
      <c r="AX13" s="41">
        <f t="shared" ref="AX13" si="121">$D13*AW13</f>
        <v>0</v>
      </c>
      <c r="AY13" s="223">
        <v>0</v>
      </c>
      <c r="AZ13" s="41">
        <f t="shared" ref="AZ13" si="122">$D13*AY13</f>
        <v>0</v>
      </c>
      <c r="BA13" s="223">
        <v>0</v>
      </c>
      <c r="BB13" s="41">
        <f t="shared" ref="BB13" si="123">$D13*BA13</f>
        <v>0</v>
      </c>
      <c r="BC13" s="223">
        <v>0</v>
      </c>
      <c r="BD13" s="41">
        <f t="shared" ref="BD13" si="124">$D13*BC13</f>
        <v>0</v>
      </c>
      <c r="BE13" s="223">
        <v>0</v>
      </c>
      <c r="BF13" s="41">
        <f t="shared" ref="BF13" si="125">$D13*BE13</f>
        <v>0</v>
      </c>
      <c r="BG13" s="223">
        <v>0</v>
      </c>
      <c r="BH13" s="41">
        <f t="shared" ref="BH13" si="126">$D13*BG13</f>
        <v>0</v>
      </c>
      <c r="BI13" s="223">
        <v>0</v>
      </c>
      <c r="BJ13" s="41">
        <f t="shared" ref="BJ13" si="127">$D13*BI13</f>
        <v>0</v>
      </c>
      <c r="BK13" s="223">
        <v>0</v>
      </c>
      <c r="BL13" s="41">
        <f t="shared" ref="BL13" si="128">$D13*BK13</f>
        <v>0</v>
      </c>
      <c r="BM13" s="223">
        <v>0</v>
      </c>
      <c r="BN13" s="41">
        <f t="shared" ref="BN13" si="129">$D13*BM13</f>
        <v>0</v>
      </c>
      <c r="BO13" s="223">
        <v>0</v>
      </c>
      <c r="BP13" s="41">
        <f t="shared" ref="BP13" si="130">$D13*BO13</f>
        <v>0</v>
      </c>
      <c r="BQ13" s="223">
        <v>0</v>
      </c>
      <c r="BR13" s="41">
        <f t="shared" ref="BR13" si="131">$D13*BQ13</f>
        <v>0</v>
      </c>
      <c r="BS13" s="223">
        <v>0</v>
      </c>
      <c r="BT13" s="41">
        <f t="shared" ref="BT13" si="132">$D13*BS13</f>
        <v>0</v>
      </c>
      <c r="BU13" s="223">
        <v>0</v>
      </c>
      <c r="BV13" s="41">
        <f t="shared" ref="BV13" si="133">$D13*BU13</f>
        <v>0</v>
      </c>
      <c r="BW13" s="223">
        <v>0</v>
      </c>
      <c r="BX13" s="41">
        <f t="shared" ref="BX13" si="134">$D13*BW13</f>
        <v>0</v>
      </c>
    </row>
    <row r="14" spans="1:81" s="29" customFormat="1" ht="6" x14ac:dyDescent="0.15">
      <c r="A14" s="27"/>
      <c r="B14" s="34"/>
      <c r="C14" s="35" t="str">
        <f t="shared" ref="C14" si="135">IF(D13&lt;&gt;0,"T","")</f>
        <v>T</v>
      </c>
      <c r="D14" s="36"/>
      <c r="E14" s="42" t="str">
        <f t="shared" ref="E14:F14" si="136">IF(E13&lt;&gt;0,"COLORIR","")</f>
        <v>COLORIR</v>
      </c>
      <c r="F14" s="43" t="str">
        <f t="shared" si="136"/>
        <v>COLORIR</v>
      </c>
      <c r="G14" s="42" t="str">
        <f t="shared" ref="G14:I14" si="137">IF(G13&lt;&gt;0,"COLORIR","")</f>
        <v>COLORIR</v>
      </c>
      <c r="H14" s="43" t="str">
        <f t="shared" ref="H14:BR14" si="138">IF(H13&lt;&gt;0,"COLORIR","")</f>
        <v>COLORIR</v>
      </c>
      <c r="I14" s="42" t="str">
        <f t="shared" si="137"/>
        <v/>
      </c>
      <c r="J14" s="43" t="str">
        <f t="shared" si="138"/>
        <v/>
      </c>
      <c r="K14" s="42" t="str">
        <f t="shared" si="138"/>
        <v/>
      </c>
      <c r="L14" s="43" t="str">
        <f t="shared" si="138"/>
        <v/>
      </c>
      <c r="M14" s="42" t="str">
        <f t="shared" si="138"/>
        <v/>
      </c>
      <c r="N14" s="43" t="str">
        <f t="shared" si="138"/>
        <v/>
      </c>
      <c r="O14" s="42" t="str">
        <f t="shared" si="138"/>
        <v/>
      </c>
      <c r="P14" s="43" t="str">
        <f t="shared" si="138"/>
        <v/>
      </c>
      <c r="Q14" s="42" t="str">
        <f t="shared" si="138"/>
        <v/>
      </c>
      <c r="R14" s="43" t="str">
        <f t="shared" si="138"/>
        <v/>
      </c>
      <c r="S14" s="42" t="str">
        <f t="shared" si="138"/>
        <v/>
      </c>
      <c r="T14" s="43" t="str">
        <f t="shared" si="138"/>
        <v/>
      </c>
      <c r="U14" s="42" t="str">
        <f t="shared" si="138"/>
        <v/>
      </c>
      <c r="V14" s="43" t="str">
        <f t="shared" si="138"/>
        <v/>
      </c>
      <c r="W14" s="42" t="str">
        <f t="shared" si="138"/>
        <v/>
      </c>
      <c r="X14" s="43" t="str">
        <f t="shared" si="138"/>
        <v/>
      </c>
      <c r="Y14" s="42" t="str">
        <f t="shared" si="138"/>
        <v/>
      </c>
      <c r="Z14" s="43" t="str">
        <f t="shared" si="138"/>
        <v/>
      </c>
      <c r="AA14" s="42" t="str">
        <f t="shared" si="138"/>
        <v/>
      </c>
      <c r="AB14" s="43" t="str">
        <f t="shared" si="138"/>
        <v/>
      </c>
      <c r="AC14" s="42" t="str">
        <f t="shared" si="138"/>
        <v/>
      </c>
      <c r="AD14" s="43" t="str">
        <f t="shared" si="138"/>
        <v/>
      </c>
      <c r="AE14" s="42" t="str">
        <f t="shared" si="138"/>
        <v/>
      </c>
      <c r="AF14" s="43" t="str">
        <f t="shared" si="138"/>
        <v/>
      </c>
      <c r="AG14" s="42" t="str">
        <f t="shared" si="138"/>
        <v/>
      </c>
      <c r="AH14" s="43" t="str">
        <f t="shared" si="138"/>
        <v/>
      </c>
      <c r="AI14" s="42" t="str">
        <f t="shared" si="138"/>
        <v/>
      </c>
      <c r="AJ14" s="43" t="str">
        <f t="shared" si="138"/>
        <v/>
      </c>
      <c r="AK14" s="42" t="str">
        <f t="shared" si="138"/>
        <v/>
      </c>
      <c r="AL14" s="43" t="str">
        <f t="shared" si="138"/>
        <v/>
      </c>
      <c r="AM14" s="42" t="str">
        <f t="shared" si="138"/>
        <v/>
      </c>
      <c r="AN14" s="43" t="str">
        <f t="shared" si="138"/>
        <v/>
      </c>
      <c r="AO14" s="42" t="str">
        <f t="shared" si="138"/>
        <v/>
      </c>
      <c r="AP14" s="43" t="str">
        <f t="shared" si="138"/>
        <v/>
      </c>
      <c r="AQ14" s="42" t="str">
        <f t="shared" si="138"/>
        <v/>
      </c>
      <c r="AR14" s="43" t="str">
        <f t="shared" si="138"/>
        <v/>
      </c>
      <c r="AS14" s="42" t="str">
        <f t="shared" si="138"/>
        <v/>
      </c>
      <c r="AT14" s="43" t="str">
        <f t="shared" si="138"/>
        <v/>
      </c>
      <c r="AU14" s="42" t="str">
        <f t="shared" si="138"/>
        <v/>
      </c>
      <c r="AV14" s="43" t="str">
        <f t="shared" si="138"/>
        <v/>
      </c>
      <c r="AW14" s="42" t="str">
        <f t="shared" si="138"/>
        <v/>
      </c>
      <c r="AX14" s="43" t="str">
        <f t="shared" si="138"/>
        <v/>
      </c>
      <c r="AY14" s="42" t="str">
        <f t="shared" si="138"/>
        <v/>
      </c>
      <c r="AZ14" s="43" t="str">
        <f t="shared" si="138"/>
        <v/>
      </c>
      <c r="BA14" s="42" t="str">
        <f t="shared" si="138"/>
        <v/>
      </c>
      <c r="BB14" s="43" t="str">
        <f t="shared" si="138"/>
        <v/>
      </c>
      <c r="BC14" s="42" t="str">
        <f t="shared" ref="BC14" si="139">IF(BC13&lt;&gt;0,"COLORIR","")</f>
        <v/>
      </c>
      <c r="BD14" s="43" t="str">
        <f t="shared" si="138"/>
        <v/>
      </c>
      <c r="BE14" s="42" t="str">
        <f t="shared" ref="BE14" si="140">IF(BE13&lt;&gt;0,"COLORIR","")</f>
        <v/>
      </c>
      <c r="BF14" s="43" t="str">
        <f t="shared" si="138"/>
        <v/>
      </c>
      <c r="BG14" s="42" t="str">
        <f t="shared" ref="BG14" si="141">IF(BG13&lt;&gt;0,"COLORIR","")</f>
        <v/>
      </c>
      <c r="BH14" s="43" t="str">
        <f t="shared" si="138"/>
        <v/>
      </c>
      <c r="BI14" s="42" t="str">
        <f t="shared" ref="BI14" si="142">IF(BI13&lt;&gt;0,"COLORIR","")</f>
        <v/>
      </c>
      <c r="BJ14" s="43" t="str">
        <f t="shared" si="138"/>
        <v/>
      </c>
      <c r="BK14" s="42" t="str">
        <f t="shared" ref="BK14" si="143">IF(BK13&lt;&gt;0,"COLORIR","")</f>
        <v/>
      </c>
      <c r="BL14" s="43" t="str">
        <f t="shared" si="138"/>
        <v/>
      </c>
      <c r="BM14" s="42" t="str">
        <f t="shared" ref="BM14" si="144">IF(BM13&lt;&gt;0,"COLORIR","")</f>
        <v/>
      </c>
      <c r="BN14" s="43" t="str">
        <f t="shared" si="138"/>
        <v/>
      </c>
      <c r="BO14" s="42" t="str">
        <f t="shared" ref="BO14" si="145">IF(BO13&lt;&gt;0,"COLORIR","")</f>
        <v/>
      </c>
      <c r="BP14" s="43" t="str">
        <f t="shared" si="138"/>
        <v/>
      </c>
      <c r="BQ14" s="42" t="str">
        <f t="shared" ref="BQ14" si="146">IF(BQ13&lt;&gt;0,"COLORIR","")</f>
        <v/>
      </c>
      <c r="BR14" s="43" t="str">
        <f t="shared" si="138"/>
        <v/>
      </c>
      <c r="BS14" s="42" t="str">
        <f t="shared" ref="BS14" si="147">IF(BS13&lt;&gt;0,"COLORIR","")</f>
        <v/>
      </c>
      <c r="BT14" s="43" t="str">
        <f t="shared" ref="BT14:BX14" si="148">IF(BT13&lt;&gt;0,"COLORIR","")</f>
        <v/>
      </c>
      <c r="BU14" s="42" t="str">
        <f t="shared" si="148"/>
        <v/>
      </c>
      <c r="BV14" s="43" t="str">
        <f t="shared" si="148"/>
        <v/>
      </c>
      <c r="BW14" s="42" t="str">
        <f t="shared" si="148"/>
        <v/>
      </c>
      <c r="BX14" s="43" t="str">
        <f t="shared" si="148"/>
        <v/>
      </c>
      <c r="BY14" s="28"/>
    </row>
    <row r="15" spans="1:81" x14ac:dyDescent="0.2">
      <c r="A15" s="18"/>
      <c r="B15" s="31" t="str">
        <f t="shared" ref="B15" si="149">" "&amp;B13+1&amp;" "</f>
        <v xml:space="preserve"> 4 </v>
      </c>
      <c r="C15" s="32" t="str">
        <f>IFERROR(VLOOKUP(B15,PLANILHA!B:K,4,FALSE),"")</f>
        <v>PORTAL E GUARITA</v>
      </c>
      <c r="D15" s="33">
        <f>IFERROR(VLOOKUP(B15,PLANILHA!B:K,9,FALSE),0)</f>
        <v>93403.14</v>
      </c>
      <c r="E15" s="223">
        <v>0</v>
      </c>
      <c r="F15" s="41">
        <f t="shared" ref="F15" si="150">$D15*E15</f>
        <v>0</v>
      </c>
      <c r="G15" s="223">
        <v>0.3</v>
      </c>
      <c r="H15" s="41">
        <f t="shared" ref="H15" si="151">$D15*G15</f>
        <v>28020.941999999999</v>
      </c>
      <c r="I15" s="223">
        <v>0.3</v>
      </c>
      <c r="J15" s="41">
        <f t="shared" ref="J15" si="152">$D15*I15</f>
        <v>28020.941999999999</v>
      </c>
      <c r="K15" s="223">
        <v>0.4</v>
      </c>
      <c r="L15" s="41">
        <f t="shared" ref="L15" si="153">$D15*K15</f>
        <v>37361.256000000001</v>
      </c>
      <c r="M15" s="223">
        <v>0</v>
      </c>
      <c r="N15" s="41">
        <f t="shared" ref="N15" si="154">$D15*M15</f>
        <v>0</v>
      </c>
      <c r="O15" s="223">
        <v>0</v>
      </c>
      <c r="P15" s="41">
        <f t="shared" ref="P15" si="155">$D15*O15</f>
        <v>0</v>
      </c>
      <c r="Q15" s="223">
        <v>0</v>
      </c>
      <c r="R15" s="41">
        <f t="shared" ref="R15" si="156">$D15*Q15</f>
        <v>0</v>
      </c>
      <c r="S15" s="223">
        <v>0</v>
      </c>
      <c r="T15" s="41">
        <f t="shared" ref="T15" si="157">$D15*S15</f>
        <v>0</v>
      </c>
      <c r="U15" s="223">
        <v>0</v>
      </c>
      <c r="V15" s="41">
        <f t="shared" ref="V15" si="158">$D15*U15</f>
        <v>0</v>
      </c>
      <c r="W15" s="223">
        <v>0</v>
      </c>
      <c r="X15" s="41">
        <f t="shared" ref="X15" si="159">$D15*W15</f>
        <v>0</v>
      </c>
      <c r="Y15" s="223">
        <v>0</v>
      </c>
      <c r="Z15" s="41">
        <f t="shared" ref="Z15" si="160">$D15*Y15</f>
        <v>0</v>
      </c>
      <c r="AA15" s="223">
        <v>0</v>
      </c>
      <c r="AB15" s="41">
        <f t="shared" ref="AB15" si="161">$D15*AA15</f>
        <v>0</v>
      </c>
      <c r="AC15" s="223">
        <v>0</v>
      </c>
      <c r="AD15" s="41">
        <f t="shared" ref="AD15" si="162">$D15*AC15</f>
        <v>0</v>
      </c>
      <c r="AE15" s="223">
        <v>0</v>
      </c>
      <c r="AF15" s="41">
        <f t="shared" ref="AF15" si="163">$D15*AE15</f>
        <v>0</v>
      </c>
      <c r="AG15" s="223">
        <v>0</v>
      </c>
      <c r="AH15" s="41">
        <f t="shared" ref="AH15" si="164">$D15*AG15</f>
        <v>0</v>
      </c>
      <c r="AI15" s="223">
        <v>0</v>
      </c>
      <c r="AJ15" s="41">
        <f t="shared" ref="AJ15" si="165">$D15*AI15</f>
        <v>0</v>
      </c>
      <c r="AK15" s="223">
        <v>0</v>
      </c>
      <c r="AL15" s="41">
        <f t="shared" ref="AL15" si="166">$D15*AK15</f>
        <v>0</v>
      </c>
      <c r="AM15" s="223">
        <v>0</v>
      </c>
      <c r="AN15" s="41">
        <f t="shared" ref="AN15" si="167">$D15*AM15</f>
        <v>0</v>
      </c>
      <c r="AO15" s="223">
        <v>0</v>
      </c>
      <c r="AP15" s="41">
        <f t="shared" ref="AP15" si="168">$D15*AO15</f>
        <v>0</v>
      </c>
      <c r="AQ15" s="223">
        <v>0</v>
      </c>
      <c r="AR15" s="41">
        <f t="shared" ref="AR15" si="169">$D15*AQ15</f>
        <v>0</v>
      </c>
      <c r="AS15" s="223">
        <v>0</v>
      </c>
      <c r="AT15" s="41">
        <f t="shared" ref="AT15" si="170">$D15*AS15</f>
        <v>0</v>
      </c>
      <c r="AU15" s="223">
        <v>0</v>
      </c>
      <c r="AV15" s="41">
        <f t="shared" ref="AV15" si="171">$D15*AU15</f>
        <v>0</v>
      </c>
      <c r="AW15" s="223">
        <v>0</v>
      </c>
      <c r="AX15" s="41">
        <f t="shared" ref="AX15" si="172">$D15*AW15</f>
        <v>0</v>
      </c>
      <c r="AY15" s="223">
        <v>0</v>
      </c>
      <c r="AZ15" s="41">
        <f t="shared" ref="AZ15" si="173">$D15*AY15</f>
        <v>0</v>
      </c>
      <c r="BA15" s="223">
        <v>0</v>
      </c>
      <c r="BB15" s="41">
        <f t="shared" ref="BB15" si="174">$D15*BA15</f>
        <v>0</v>
      </c>
      <c r="BC15" s="223">
        <v>0</v>
      </c>
      <c r="BD15" s="41">
        <f t="shared" ref="BD15" si="175">$D15*BC15</f>
        <v>0</v>
      </c>
      <c r="BE15" s="223">
        <v>0</v>
      </c>
      <c r="BF15" s="41">
        <f t="shared" ref="BF15" si="176">$D15*BE15</f>
        <v>0</v>
      </c>
      <c r="BG15" s="223">
        <v>0</v>
      </c>
      <c r="BH15" s="41">
        <f t="shared" ref="BH15" si="177">$D15*BG15</f>
        <v>0</v>
      </c>
      <c r="BI15" s="223">
        <v>0</v>
      </c>
      <c r="BJ15" s="41">
        <f t="shared" ref="BJ15" si="178">$D15*BI15</f>
        <v>0</v>
      </c>
      <c r="BK15" s="223">
        <v>0</v>
      </c>
      <c r="BL15" s="41">
        <f t="shared" ref="BL15" si="179">$D15*BK15</f>
        <v>0</v>
      </c>
      <c r="BM15" s="223">
        <v>0</v>
      </c>
      <c r="BN15" s="41">
        <f t="shared" ref="BN15" si="180">$D15*BM15</f>
        <v>0</v>
      </c>
      <c r="BO15" s="223">
        <v>0</v>
      </c>
      <c r="BP15" s="41">
        <f t="shared" ref="BP15" si="181">$D15*BO15</f>
        <v>0</v>
      </c>
      <c r="BQ15" s="223">
        <v>0</v>
      </c>
      <c r="BR15" s="41">
        <f t="shared" ref="BR15" si="182">$D15*BQ15</f>
        <v>0</v>
      </c>
      <c r="BS15" s="223">
        <v>0</v>
      </c>
      <c r="BT15" s="41">
        <f t="shared" ref="BT15" si="183">$D15*BS15</f>
        <v>0</v>
      </c>
      <c r="BU15" s="223">
        <v>0</v>
      </c>
      <c r="BV15" s="41">
        <f t="shared" ref="BV15" si="184">$D15*BU15</f>
        <v>0</v>
      </c>
      <c r="BW15" s="223">
        <v>0</v>
      </c>
      <c r="BX15" s="41">
        <f t="shared" ref="BX15" si="185">$D15*BW15</f>
        <v>0</v>
      </c>
    </row>
    <row r="16" spans="1:81" s="29" customFormat="1" ht="6" x14ac:dyDescent="0.15">
      <c r="A16" s="27"/>
      <c r="B16" s="34"/>
      <c r="C16" s="35" t="str">
        <f t="shared" ref="C16" si="186">IF(D15&lt;&gt;0,"T","")</f>
        <v>T</v>
      </c>
      <c r="D16" s="36"/>
      <c r="E16" s="42" t="str">
        <f t="shared" ref="E16:F16" si="187">IF(E15&lt;&gt;0,"COLORIR","")</f>
        <v/>
      </c>
      <c r="F16" s="43" t="str">
        <f t="shared" si="187"/>
        <v/>
      </c>
      <c r="G16" s="42" t="str">
        <f t="shared" ref="G16:I16" si="188">IF(G15&lt;&gt;0,"COLORIR","")</f>
        <v>COLORIR</v>
      </c>
      <c r="H16" s="43" t="str">
        <f t="shared" ref="H16:BR16" si="189">IF(H15&lt;&gt;0,"COLORIR","")</f>
        <v>COLORIR</v>
      </c>
      <c r="I16" s="42" t="str">
        <f t="shared" si="188"/>
        <v>COLORIR</v>
      </c>
      <c r="J16" s="43" t="str">
        <f t="shared" si="189"/>
        <v>COLORIR</v>
      </c>
      <c r="K16" s="42" t="str">
        <f t="shared" si="189"/>
        <v>COLORIR</v>
      </c>
      <c r="L16" s="43" t="str">
        <f t="shared" si="189"/>
        <v>COLORIR</v>
      </c>
      <c r="M16" s="42" t="str">
        <f t="shared" si="189"/>
        <v/>
      </c>
      <c r="N16" s="43" t="str">
        <f t="shared" si="189"/>
        <v/>
      </c>
      <c r="O16" s="42" t="str">
        <f t="shared" si="189"/>
        <v/>
      </c>
      <c r="P16" s="43" t="str">
        <f t="shared" si="189"/>
        <v/>
      </c>
      <c r="Q16" s="42" t="str">
        <f t="shared" si="189"/>
        <v/>
      </c>
      <c r="R16" s="43" t="str">
        <f t="shared" si="189"/>
        <v/>
      </c>
      <c r="S16" s="42" t="str">
        <f t="shared" si="189"/>
        <v/>
      </c>
      <c r="T16" s="43" t="str">
        <f t="shared" si="189"/>
        <v/>
      </c>
      <c r="U16" s="42" t="str">
        <f t="shared" si="189"/>
        <v/>
      </c>
      <c r="V16" s="43" t="str">
        <f t="shared" si="189"/>
        <v/>
      </c>
      <c r="W16" s="42" t="str">
        <f t="shared" si="189"/>
        <v/>
      </c>
      <c r="X16" s="43" t="str">
        <f t="shared" si="189"/>
        <v/>
      </c>
      <c r="Y16" s="42" t="str">
        <f t="shared" si="189"/>
        <v/>
      </c>
      <c r="Z16" s="43" t="str">
        <f t="shared" si="189"/>
        <v/>
      </c>
      <c r="AA16" s="42" t="str">
        <f t="shared" si="189"/>
        <v/>
      </c>
      <c r="AB16" s="43" t="str">
        <f t="shared" si="189"/>
        <v/>
      </c>
      <c r="AC16" s="42" t="str">
        <f t="shared" si="189"/>
        <v/>
      </c>
      <c r="AD16" s="43" t="str">
        <f t="shared" si="189"/>
        <v/>
      </c>
      <c r="AE16" s="42" t="str">
        <f t="shared" si="189"/>
        <v/>
      </c>
      <c r="AF16" s="43" t="str">
        <f t="shared" si="189"/>
        <v/>
      </c>
      <c r="AG16" s="42" t="str">
        <f t="shared" si="189"/>
        <v/>
      </c>
      <c r="AH16" s="43" t="str">
        <f t="shared" si="189"/>
        <v/>
      </c>
      <c r="AI16" s="42" t="str">
        <f t="shared" si="189"/>
        <v/>
      </c>
      <c r="AJ16" s="43" t="str">
        <f t="shared" si="189"/>
        <v/>
      </c>
      <c r="AK16" s="42" t="str">
        <f t="shared" si="189"/>
        <v/>
      </c>
      <c r="AL16" s="43" t="str">
        <f t="shared" si="189"/>
        <v/>
      </c>
      <c r="AM16" s="42" t="str">
        <f t="shared" si="189"/>
        <v/>
      </c>
      <c r="AN16" s="43" t="str">
        <f t="shared" si="189"/>
        <v/>
      </c>
      <c r="AO16" s="42" t="str">
        <f t="shared" si="189"/>
        <v/>
      </c>
      <c r="AP16" s="43" t="str">
        <f t="shared" si="189"/>
        <v/>
      </c>
      <c r="AQ16" s="42" t="str">
        <f t="shared" si="189"/>
        <v/>
      </c>
      <c r="AR16" s="43" t="str">
        <f t="shared" si="189"/>
        <v/>
      </c>
      <c r="AS16" s="42" t="str">
        <f t="shared" si="189"/>
        <v/>
      </c>
      <c r="AT16" s="43" t="str">
        <f t="shared" si="189"/>
        <v/>
      </c>
      <c r="AU16" s="42" t="str">
        <f t="shared" si="189"/>
        <v/>
      </c>
      <c r="AV16" s="43" t="str">
        <f t="shared" si="189"/>
        <v/>
      </c>
      <c r="AW16" s="42" t="str">
        <f t="shared" si="189"/>
        <v/>
      </c>
      <c r="AX16" s="43" t="str">
        <f t="shared" si="189"/>
        <v/>
      </c>
      <c r="AY16" s="42" t="str">
        <f t="shared" si="189"/>
        <v/>
      </c>
      <c r="AZ16" s="43" t="str">
        <f t="shared" si="189"/>
        <v/>
      </c>
      <c r="BA16" s="42" t="str">
        <f t="shared" si="189"/>
        <v/>
      </c>
      <c r="BB16" s="43" t="str">
        <f t="shared" si="189"/>
        <v/>
      </c>
      <c r="BC16" s="42" t="str">
        <f t="shared" ref="BC16" si="190">IF(BC15&lt;&gt;0,"COLORIR","")</f>
        <v/>
      </c>
      <c r="BD16" s="43" t="str">
        <f t="shared" si="189"/>
        <v/>
      </c>
      <c r="BE16" s="42" t="str">
        <f t="shared" ref="BE16" si="191">IF(BE15&lt;&gt;0,"COLORIR","")</f>
        <v/>
      </c>
      <c r="BF16" s="43" t="str">
        <f t="shared" si="189"/>
        <v/>
      </c>
      <c r="BG16" s="42" t="str">
        <f t="shared" ref="BG16" si="192">IF(BG15&lt;&gt;0,"COLORIR","")</f>
        <v/>
      </c>
      <c r="BH16" s="43" t="str">
        <f t="shared" si="189"/>
        <v/>
      </c>
      <c r="BI16" s="42" t="str">
        <f t="shared" ref="BI16" si="193">IF(BI15&lt;&gt;0,"COLORIR","")</f>
        <v/>
      </c>
      <c r="BJ16" s="43" t="str">
        <f t="shared" si="189"/>
        <v/>
      </c>
      <c r="BK16" s="42" t="str">
        <f t="shared" ref="BK16" si="194">IF(BK15&lt;&gt;0,"COLORIR","")</f>
        <v/>
      </c>
      <c r="BL16" s="43" t="str">
        <f t="shared" si="189"/>
        <v/>
      </c>
      <c r="BM16" s="42" t="str">
        <f t="shared" ref="BM16" si="195">IF(BM15&lt;&gt;0,"COLORIR","")</f>
        <v/>
      </c>
      <c r="BN16" s="43" t="str">
        <f t="shared" si="189"/>
        <v/>
      </c>
      <c r="BO16" s="42" t="str">
        <f t="shared" ref="BO16" si="196">IF(BO15&lt;&gt;0,"COLORIR","")</f>
        <v/>
      </c>
      <c r="BP16" s="43" t="str">
        <f t="shared" si="189"/>
        <v/>
      </c>
      <c r="BQ16" s="42" t="str">
        <f t="shared" ref="BQ16" si="197">IF(BQ15&lt;&gt;0,"COLORIR","")</f>
        <v/>
      </c>
      <c r="BR16" s="43" t="str">
        <f t="shared" si="189"/>
        <v/>
      </c>
      <c r="BS16" s="42" t="str">
        <f t="shared" ref="BS16" si="198">IF(BS15&lt;&gt;0,"COLORIR","")</f>
        <v/>
      </c>
      <c r="BT16" s="43" t="str">
        <f t="shared" ref="BT16:BX16" si="199">IF(BT15&lt;&gt;0,"COLORIR","")</f>
        <v/>
      </c>
      <c r="BU16" s="42" t="str">
        <f t="shared" si="199"/>
        <v/>
      </c>
      <c r="BV16" s="43" t="str">
        <f t="shared" si="199"/>
        <v/>
      </c>
      <c r="BW16" s="42" t="str">
        <f t="shared" si="199"/>
        <v/>
      </c>
      <c r="BX16" s="43" t="str">
        <f t="shared" si="199"/>
        <v/>
      </c>
      <c r="BY16" s="28"/>
    </row>
    <row r="17" spans="1:77" x14ac:dyDescent="0.2">
      <c r="A17" s="18"/>
      <c r="B17" s="31" t="str">
        <f t="shared" ref="B17" si="200">" "&amp;B15+1&amp;" "</f>
        <v xml:space="preserve"> 5 </v>
      </c>
      <c r="C17" s="32" t="str">
        <f>IFERROR(VLOOKUP(B17,PLANILHA!B:K,4,FALSE),"")</f>
        <v>QUIOSQUE</v>
      </c>
      <c r="D17" s="33">
        <f>IFERROR(VLOOKUP(B17,PLANILHA!B:K,9,FALSE),0)</f>
        <v>287198</v>
      </c>
      <c r="E17" s="223">
        <v>0</v>
      </c>
      <c r="F17" s="41">
        <f t="shared" ref="F17" si="201">$D17*E17</f>
        <v>0</v>
      </c>
      <c r="G17" s="223">
        <v>0.2</v>
      </c>
      <c r="H17" s="41">
        <f t="shared" ref="H17" si="202">$D17*G17</f>
        <v>57439.600000000006</v>
      </c>
      <c r="I17" s="223">
        <v>0.3</v>
      </c>
      <c r="J17" s="41">
        <f t="shared" ref="J17" si="203">$D17*I17</f>
        <v>86159.4</v>
      </c>
      <c r="K17" s="223">
        <v>0.3</v>
      </c>
      <c r="L17" s="41">
        <f t="shared" ref="L17" si="204">$D17*K17</f>
        <v>86159.4</v>
      </c>
      <c r="M17" s="223">
        <v>0.2</v>
      </c>
      <c r="N17" s="41">
        <f t="shared" ref="N17" si="205">$D17*M17</f>
        <v>57439.600000000006</v>
      </c>
      <c r="O17" s="223">
        <v>0</v>
      </c>
      <c r="P17" s="41">
        <f t="shared" ref="P17" si="206">$D17*O17</f>
        <v>0</v>
      </c>
      <c r="Q17" s="223">
        <v>0</v>
      </c>
      <c r="R17" s="41">
        <f t="shared" ref="R17" si="207">$D17*Q17</f>
        <v>0</v>
      </c>
      <c r="S17" s="223">
        <v>0</v>
      </c>
      <c r="T17" s="41">
        <f t="shared" ref="T17" si="208">$D17*S17</f>
        <v>0</v>
      </c>
      <c r="U17" s="223">
        <v>0</v>
      </c>
      <c r="V17" s="41">
        <f t="shared" ref="V17" si="209">$D17*U17</f>
        <v>0</v>
      </c>
      <c r="W17" s="223">
        <v>0</v>
      </c>
      <c r="X17" s="41">
        <f t="shared" ref="X17" si="210">$D17*W17</f>
        <v>0</v>
      </c>
      <c r="Y17" s="223">
        <v>0</v>
      </c>
      <c r="Z17" s="41">
        <f t="shared" ref="Z17" si="211">$D17*Y17</f>
        <v>0</v>
      </c>
      <c r="AA17" s="223">
        <v>0</v>
      </c>
      <c r="AB17" s="41">
        <f t="shared" ref="AB17" si="212">$D17*AA17</f>
        <v>0</v>
      </c>
      <c r="AC17" s="223">
        <v>0</v>
      </c>
      <c r="AD17" s="41">
        <f t="shared" ref="AD17" si="213">$D17*AC17</f>
        <v>0</v>
      </c>
      <c r="AE17" s="223">
        <v>0</v>
      </c>
      <c r="AF17" s="41">
        <f t="shared" ref="AF17" si="214">$D17*AE17</f>
        <v>0</v>
      </c>
      <c r="AG17" s="223">
        <v>0</v>
      </c>
      <c r="AH17" s="41">
        <f t="shared" ref="AH17" si="215">$D17*AG17</f>
        <v>0</v>
      </c>
      <c r="AI17" s="223">
        <v>0</v>
      </c>
      <c r="AJ17" s="41">
        <f t="shared" ref="AJ17" si="216">$D17*AI17</f>
        <v>0</v>
      </c>
      <c r="AK17" s="223">
        <v>0</v>
      </c>
      <c r="AL17" s="41">
        <f t="shared" ref="AL17" si="217">$D17*AK17</f>
        <v>0</v>
      </c>
      <c r="AM17" s="223">
        <v>0</v>
      </c>
      <c r="AN17" s="41">
        <f t="shared" ref="AN17" si="218">$D17*AM17</f>
        <v>0</v>
      </c>
      <c r="AO17" s="223">
        <v>0</v>
      </c>
      <c r="AP17" s="41">
        <f t="shared" ref="AP17" si="219">$D17*AO17</f>
        <v>0</v>
      </c>
      <c r="AQ17" s="223">
        <v>0</v>
      </c>
      <c r="AR17" s="41">
        <f t="shared" ref="AR17" si="220">$D17*AQ17</f>
        <v>0</v>
      </c>
      <c r="AS17" s="223">
        <v>0</v>
      </c>
      <c r="AT17" s="41">
        <f t="shared" ref="AT17" si="221">$D17*AS17</f>
        <v>0</v>
      </c>
      <c r="AU17" s="223">
        <v>0</v>
      </c>
      <c r="AV17" s="41">
        <f t="shared" ref="AV17" si="222">$D17*AU17</f>
        <v>0</v>
      </c>
      <c r="AW17" s="223">
        <v>0</v>
      </c>
      <c r="AX17" s="41">
        <f t="shared" ref="AX17" si="223">$D17*AW17</f>
        <v>0</v>
      </c>
      <c r="AY17" s="223">
        <v>0</v>
      </c>
      <c r="AZ17" s="41">
        <f t="shared" ref="AZ17" si="224">$D17*AY17</f>
        <v>0</v>
      </c>
      <c r="BA17" s="223">
        <v>0</v>
      </c>
      <c r="BB17" s="41">
        <f t="shared" ref="BB17" si="225">$D17*BA17</f>
        <v>0</v>
      </c>
      <c r="BC17" s="223">
        <v>0</v>
      </c>
      <c r="BD17" s="41">
        <f t="shared" ref="BD17" si="226">$D17*BC17</f>
        <v>0</v>
      </c>
      <c r="BE17" s="223">
        <v>0</v>
      </c>
      <c r="BF17" s="41">
        <f t="shared" ref="BF17" si="227">$D17*BE17</f>
        <v>0</v>
      </c>
      <c r="BG17" s="223">
        <v>0</v>
      </c>
      <c r="BH17" s="41">
        <f t="shared" ref="BH17" si="228">$D17*BG17</f>
        <v>0</v>
      </c>
      <c r="BI17" s="223">
        <v>0</v>
      </c>
      <c r="BJ17" s="41">
        <f t="shared" ref="BJ17" si="229">$D17*BI17</f>
        <v>0</v>
      </c>
      <c r="BK17" s="223">
        <v>0</v>
      </c>
      <c r="BL17" s="41">
        <f t="shared" ref="BL17" si="230">$D17*BK17</f>
        <v>0</v>
      </c>
      <c r="BM17" s="223">
        <v>0</v>
      </c>
      <c r="BN17" s="41">
        <f t="shared" ref="BN17" si="231">$D17*BM17</f>
        <v>0</v>
      </c>
      <c r="BO17" s="223">
        <v>0</v>
      </c>
      <c r="BP17" s="41">
        <f t="shared" ref="BP17" si="232">$D17*BO17</f>
        <v>0</v>
      </c>
      <c r="BQ17" s="223">
        <v>0</v>
      </c>
      <c r="BR17" s="41">
        <f t="shared" ref="BR17" si="233">$D17*BQ17</f>
        <v>0</v>
      </c>
      <c r="BS17" s="223">
        <v>0</v>
      </c>
      <c r="BT17" s="41">
        <f t="shared" ref="BT17" si="234">$D17*BS17</f>
        <v>0</v>
      </c>
      <c r="BU17" s="223">
        <v>0</v>
      </c>
      <c r="BV17" s="41">
        <f t="shared" ref="BV17" si="235">$D17*BU17</f>
        <v>0</v>
      </c>
      <c r="BW17" s="223">
        <v>0</v>
      </c>
      <c r="BX17" s="41">
        <f t="shared" ref="BX17" si="236">$D17*BW17</f>
        <v>0</v>
      </c>
    </row>
    <row r="18" spans="1:77" s="29" customFormat="1" ht="6" x14ac:dyDescent="0.15">
      <c r="A18" s="27"/>
      <c r="B18" s="34"/>
      <c r="C18" s="35" t="str">
        <f t="shared" ref="C18" si="237">IF(D17&lt;&gt;0,"T","")</f>
        <v>T</v>
      </c>
      <c r="D18" s="36"/>
      <c r="E18" s="42" t="str">
        <f t="shared" ref="E18:F18" si="238">IF(E17&lt;&gt;0,"COLORIR","")</f>
        <v/>
      </c>
      <c r="F18" s="43" t="str">
        <f t="shared" si="238"/>
        <v/>
      </c>
      <c r="G18" s="42" t="str">
        <f t="shared" ref="G18:I18" si="239">IF(G17&lt;&gt;0,"COLORIR","")</f>
        <v>COLORIR</v>
      </c>
      <c r="H18" s="43" t="str">
        <f t="shared" ref="H18:BR18" si="240">IF(H17&lt;&gt;0,"COLORIR","")</f>
        <v>COLORIR</v>
      </c>
      <c r="I18" s="42" t="str">
        <f t="shared" si="239"/>
        <v>COLORIR</v>
      </c>
      <c r="J18" s="43" t="str">
        <f t="shared" si="240"/>
        <v>COLORIR</v>
      </c>
      <c r="K18" s="42" t="str">
        <f t="shared" si="240"/>
        <v>COLORIR</v>
      </c>
      <c r="L18" s="43" t="str">
        <f t="shared" si="240"/>
        <v>COLORIR</v>
      </c>
      <c r="M18" s="42" t="str">
        <f t="shared" si="240"/>
        <v>COLORIR</v>
      </c>
      <c r="N18" s="43" t="str">
        <f t="shared" si="240"/>
        <v>COLORIR</v>
      </c>
      <c r="O18" s="42" t="str">
        <f t="shared" si="240"/>
        <v/>
      </c>
      <c r="P18" s="43" t="str">
        <f t="shared" si="240"/>
        <v/>
      </c>
      <c r="Q18" s="42" t="str">
        <f t="shared" si="240"/>
        <v/>
      </c>
      <c r="R18" s="43" t="str">
        <f t="shared" si="240"/>
        <v/>
      </c>
      <c r="S18" s="42" t="str">
        <f t="shared" si="240"/>
        <v/>
      </c>
      <c r="T18" s="43" t="str">
        <f t="shared" si="240"/>
        <v/>
      </c>
      <c r="U18" s="42" t="str">
        <f t="shared" si="240"/>
        <v/>
      </c>
      <c r="V18" s="43" t="str">
        <f t="shared" si="240"/>
        <v/>
      </c>
      <c r="W18" s="42" t="str">
        <f t="shared" si="240"/>
        <v/>
      </c>
      <c r="X18" s="43" t="str">
        <f t="shared" si="240"/>
        <v/>
      </c>
      <c r="Y18" s="42" t="str">
        <f t="shared" si="240"/>
        <v/>
      </c>
      <c r="Z18" s="43" t="str">
        <f t="shared" si="240"/>
        <v/>
      </c>
      <c r="AA18" s="42" t="str">
        <f t="shared" si="240"/>
        <v/>
      </c>
      <c r="AB18" s="43" t="str">
        <f t="shared" si="240"/>
        <v/>
      </c>
      <c r="AC18" s="42" t="str">
        <f t="shared" si="240"/>
        <v/>
      </c>
      <c r="AD18" s="43" t="str">
        <f t="shared" si="240"/>
        <v/>
      </c>
      <c r="AE18" s="42" t="str">
        <f t="shared" si="240"/>
        <v/>
      </c>
      <c r="AF18" s="43" t="str">
        <f t="shared" si="240"/>
        <v/>
      </c>
      <c r="AG18" s="42" t="str">
        <f t="shared" si="240"/>
        <v/>
      </c>
      <c r="AH18" s="43" t="str">
        <f t="shared" si="240"/>
        <v/>
      </c>
      <c r="AI18" s="42" t="str">
        <f t="shared" si="240"/>
        <v/>
      </c>
      <c r="AJ18" s="43" t="str">
        <f t="shared" si="240"/>
        <v/>
      </c>
      <c r="AK18" s="42" t="str">
        <f t="shared" si="240"/>
        <v/>
      </c>
      <c r="AL18" s="43" t="str">
        <f t="shared" si="240"/>
        <v/>
      </c>
      <c r="AM18" s="42" t="str">
        <f t="shared" si="240"/>
        <v/>
      </c>
      <c r="AN18" s="43" t="str">
        <f t="shared" si="240"/>
        <v/>
      </c>
      <c r="AO18" s="42" t="str">
        <f t="shared" si="240"/>
        <v/>
      </c>
      <c r="AP18" s="43" t="str">
        <f t="shared" si="240"/>
        <v/>
      </c>
      <c r="AQ18" s="42" t="str">
        <f t="shared" si="240"/>
        <v/>
      </c>
      <c r="AR18" s="43" t="str">
        <f t="shared" si="240"/>
        <v/>
      </c>
      <c r="AS18" s="42" t="str">
        <f t="shared" si="240"/>
        <v/>
      </c>
      <c r="AT18" s="43" t="str">
        <f t="shared" si="240"/>
        <v/>
      </c>
      <c r="AU18" s="42" t="str">
        <f t="shared" si="240"/>
        <v/>
      </c>
      <c r="AV18" s="43" t="str">
        <f t="shared" si="240"/>
        <v/>
      </c>
      <c r="AW18" s="42" t="str">
        <f t="shared" si="240"/>
        <v/>
      </c>
      <c r="AX18" s="43" t="str">
        <f t="shared" si="240"/>
        <v/>
      </c>
      <c r="AY18" s="42" t="str">
        <f t="shared" si="240"/>
        <v/>
      </c>
      <c r="AZ18" s="43" t="str">
        <f t="shared" si="240"/>
        <v/>
      </c>
      <c r="BA18" s="42" t="str">
        <f t="shared" si="240"/>
        <v/>
      </c>
      <c r="BB18" s="43" t="str">
        <f t="shared" si="240"/>
        <v/>
      </c>
      <c r="BC18" s="42" t="str">
        <f t="shared" ref="BC18" si="241">IF(BC17&lt;&gt;0,"COLORIR","")</f>
        <v/>
      </c>
      <c r="BD18" s="43" t="str">
        <f t="shared" si="240"/>
        <v/>
      </c>
      <c r="BE18" s="42" t="str">
        <f t="shared" ref="BE18" si="242">IF(BE17&lt;&gt;0,"COLORIR","")</f>
        <v/>
      </c>
      <c r="BF18" s="43" t="str">
        <f t="shared" si="240"/>
        <v/>
      </c>
      <c r="BG18" s="42" t="str">
        <f t="shared" ref="BG18" si="243">IF(BG17&lt;&gt;0,"COLORIR","")</f>
        <v/>
      </c>
      <c r="BH18" s="43" t="str">
        <f t="shared" si="240"/>
        <v/>
      </c>
      <c r="BI18" s="42" t="str">
        <f t="shared" ref="BI18" si="244">IF(BI17&lt;&gt;0,"COLORIR","")</f>
        <v/>
      </c>
      <c r="BJ18" s="43" t="str">
        <f t="shared" si="240"/>
        <v/>
      </c>
      <c r="BK18" s="42" t="str">
        <f t="shared" ref="BK18" si="245">IF(BK17&lt;&gt;0,"COLORIR","")</f>
        <v/>
      </c>
      <c r="BL18" s="43" t="str">
        <f t="shared" si="240"/>
        <v/>
      </c>
      <c r="BM18" s="42" t="str">
        <f t="shared" ref="BM18" si="246">IF(BM17&lt;&gt;0,"COLORIR","")</f>
        <v/>
      </c>
      <c r="BN18" s="43" t="str">
        <f t="shared" si="240"/>
        <v/>
      </c>
      <c r="BO18" s="42" t="str">
        <f t="shared" ref="BO18" si="247">IF(BO17&lt;&gt;0,"COLORIR","")</f>
        <v/>
      </c>
      <c r="BP18" s="43" t="str">
        <f t="shared" si="240"/>
        <v/>
      </c>
      <c r="BQ18" s="42" t="str">
        <f t="shared" ref="BQ18" si="248">IF(BQ17&lt;&gt;0,"COLORIR","")</f>
        <v/>
      </c>
      <c r="BR18" s="43" t="str">
        <f t="shared" si="240"/>
        <v/>
      </c>
      <c r="BS18" s="42" t="str">
        <f t="shared" ref="BS18" si="249">IF(BS17&lt;&gt;0,"COLORIR","")</f>
        <v/>
      </c>
      <c r="BT18" s="43" t="str">
        <f t="shared" ref="BT18:BX18" si="250">IF(BT17&lt;&gt;0,"COLORIR","")</f>
        <v/>
      </c>
      <c r="BU18" s="42" t="str">
        <f t="shared" si="250"/>
        <v/>
      </c>
      <c r="BV18" s="43" t="str">
        <f t="shared" si="250"/>
        <v/>
      </c>
      <c r="BW18" s="42" t="str">
        <f t="shared" si="250"/>
        <v/>
      </c>
      <c r="BX18" s="43" t="str">
        <f t="shared" si="250"/>
        <v/>
      </c>
      <c r="BY18" s="28"/>
    </row>
    <row r="19" spans="1:77" x14ac:dyDescent="0.2">
      <c r="A19" s="18"/>
      <c r="B19" s="31" t="str">
        <f t="shared" ref="B19" si="251">" "&amp;B17+1&amp;" "</f>
        <v xml:space="preserve"> 6 </v>
      </c>
      <c r="C19" s="32" t="str">
        <f>IFERROR(VLOOKUP(B19,PLANILHA!B:K,4,FALSE),"")</f>
        <v>SALÃO</v>
      </c>
      <c r="D19" s="33">
        <f>IFERROR(VLOOKUP(B19,PLANILHA!B:K,9,FALSE),0)</f>
        <v>186346.03</v>
      </c>
      <c r="E19" s="223">
        <v>0</v>
      </c>
      <c r="F19" s="41">
        <f t="shared" ref="F19" si="252">$D19*E19</f>
        <v>0</v>
      </c>
      <c r="G19" s="223">
        <v>0</v>
      </c>
      <c r="H19" s="41">
        <f t="shared" ref="H19" si="253">$D19*G19</f>
        <v>0</v>
      </c>
      <c r="I19" s="223">
        <v>0.2</v>
      </c>
      <c r="J19" s="41">
        <f t="shared" ref="J19" si="254">$D19*I19</f>
        <v>37269.205999999998</v>
      </c>
      <c r="K19" s="223">
        <v>0.4</v>
      </c>
      <c r="L19" s="41">
        <f t="shared" ref="L19" si="255">$D19*K19</f>
        <v>74538.411999999997</v>
      </c>
      <c r="M19" s="223">
        <v>0.2</v>
      </c>
      <c r="N19" s="41">
        <f t="shared" ref="N19" si="256">$D19*M19</f>
        <v>37269.205999999998</v>
      </c>
      <c r="O19" s="223">
        <v>0.2</v>
      </c>
      <c r="P19" s="41">
        <f t="shared" ref="P19" si="257">$D19*O19</f>
        <v>37269.205999999998</v>
      </c>
      <c r="Q19" s="223">
        <v>0</v>
      </c>
      <c r="R19" s="41">
        <f t="shared" ref="R19" si="258">$D19*Q19</f>
        <v>0</v>
      </c>
      <c r="S19" s="223">
        <v>0</v>
      </c>
      <c r="T19" s="41">
        <f t="shared" ref="T19" si="259">$D19*S19</f>
        <v>0</v>
      </c>
      <c r="U19" s="223">
        <v>0</v>
      </c>
      <c r="V19" s="41">
        <f t="shared" ref="V19" si="260">$D19*U19</f>
        <v>0</v>
      </c>
      <c r="W19" s="223">
        <v>0</v>
      </c>
      <c r="X19" s="41">
        <f t="shared" ref="X19" si="261">$D19*W19</f>
        <v>0</v>
      </c>
      <c r="Y19" s="223">
        <v>0</v>
      </c>
      <c r="Z19" s="41">
        <f t="shared" ref="Z19" si="262">$D19*Y19</f>
        <v>0</v>
      </c>
      <c r="AA19" s="223">
        <v>0</v>
      </c>
      <c r="AB19" s="41">
        <f t="shared" ref="AB19" si="263">$D19*AA19</f>
        <v>0</v>
      </c>
      <c r="AC19" s="223">
        <v>0</v>
      </c>
      <c r="AD19" s="41">
        <f t="shared" ref="AD19" si="264">$D19*AC19</f>
        <v>0</v>
      </c>
      <c r="AE19" s="223">
        <v>0</v>
      </c>
      <c r="AF19" s="41">
        <f t="shared" ref="AF19" si="265">$D19*AE19</f>
        <v>0</v>
      </c>
      <c r="AG19" s="223">
        <v>0</v>
      </c>
      <c r="AH19" s="41">
        <f t="shared" ref="AH19" si="266">$D19*AG19</f>
        <v>0</v>
      </c>
      <c r="AI19" s="223">
        <v>0</v>
      </c>
      <c r="AJ19" s="41">
        <f t="shared" ref="AJ19" si="267">$D19*AI19</f>
        <v>0</v>
      </c>
      <c r="AK19" s="223">
        <v>0</v>
      </c>
      <c r="AL19" s="41">
        <f t="shared" ref="AL19" si="268">$D19*AK19</f>
        <v>0</v>
      </c>
      <c r="AM19" s="223">
        <v>0</v>
      </c>
      <c r="AN19" s="41">
        <f t="shared" ref="AN19" si="269">$D19*AM19</f>
        <v>0</v>
      </c>
      <c r="AO19" s="223">
        <v>0</v>
      </c>
      <c r="AP19" s="41">
        <f t="shared" ref="AP19" si="270">$D19*AO19</f>
        <v>0</v>
      </c>
      <c r="AQ19" s="223">
        <v>0</v>
      </c>
      <c r="AR19" s="41">
        <f t="shared" ref="AR19" si="271">$D19*AQ19</f>
        <v>0</v>
      </c>
      <c r="AS19" s="223">
        <v>0</v>
      </c>
      <c r="AT19" s="41">
        <f t="shared" ref="AT19" si="272">$D19*AS19</f>
        <v>0</v>
      </c>
      <c r="AU19" s="223">
        <v>0</v>
      </c>
      <c r="AV19" s="41">
        <f t="shared" ref="AV19" si="273">$D19*AU19</f>
        <v>0</v>
      </c>
      <c r="AW19" s="223">
        <v>0</v>
      </c>
      <c r="AX19" s="41">
        <f t="shared" ref="AX19" si="274">$D19*AW19</f>
        <v>0</v>
      </c>
      <c r="AY19" s="223">
        <v>0</v>
      </c>
      <c r="AZ19" s="41">
        <f t="shared" ref="AZ19" si="275">$D19*AY19</f>
        <v>0</v>
      </c>
      <c r="BA19" s="223">
        <v>0</v>
      </c>
      <c r="BB19" s="41">
        <f t="shared" ref="BB19" si="276">$D19*BA19</f>
        <v>0</v>
      </c>
      <c r="BC19" s="223">
        <v>0</v>
      </c>
      <c r="BD19" s="41">
        <f t="shared" ref="BD19" si="277">$D19*BC19</f>
        <v>0</v>
      </c>
      <c r="BE19" s="223">
        <v>0</v>
      </c>
      <c r="BF19" s="41">
        <f t="shared" ref="BF19" si="278">$D19*BE19</f>
        <v>0</v>
      </c>
      <c r="BG19" s="223">
        <v>0</v>
      </c>
      <c r="BH19" s="41">
        <f t="shared" ref="BH19" si="279">$D19*BG19</f>
        <v>0</v>
      </c>
      <c r="BI19" s="223">
        <v>0</v>
      </c>
      <c r="BJ19" s="41">
        <f t="shared" ref="BJ19" si="280">$D19*BI19</f>
        <v>0</v>
      </c>
      <c r="BK19" s="223">
        <v>0</v>
      </c>
      <c r="BL19" s="41">
        <f t="shared" ref="BL19" si="281">$D19*BK19</f>
        <v>0</v>
      </c>
      <c r="BM19" s="223">
        <v>0</v>
      </c>
      <c r="BN19" s="41">
        <f t="shared" ref="BN19" si="282">$D19*BM19</f>
        <v>0</v>
      </c>
      <c r="BO19" s="223">
        <v>0</v>
      </c>
      <c r="BP19" s="41">
        <f t="shared" ref="BP19" si="283">$D19*BO19</f>
        <v>0</v>
      </c>
      <c r="BQ19" s="223">
        <v>0</v>
      </c>
      <c r="BR19" s="41">
        <f t="shared" ref="BR19" si="284">$D19*BQ19</f>
        <v>0</v>
      </c>
      <c r="BS19" s="223">
        <v>0</v>
      </c>
      <c r="BT19" s="41">
        <f t="shared" ref="BT19" si="285">$D19*BS19</f>
        <v>0</v>
      </c>
      <c r="BU19" s="223">
        <v>0</v>
      </c>
      <c r="BV19" s="41">
        <f t="shared" ref="BV19" si="286">$D19*BU19</f>
        <v>0</v>
      </c>
      <c r="BW19" s="223">
        <v>0</v>
      </c>
      <c r="BX19" s="41">
        <f t="shared" ref="BX19" si="287">$D19*BW19</f>
        <v>0</v>
      </c>
    </row>
    <row r="20" spans="1:77" s="29" customFormat="1" ht="6" x14ac:dyDescent="0.15">
      <c r="A20" s="27"/>
      <c r="B20" s="34"/>
      <c r="C20" s="35" t="str">
        <f t="shared" ref="C20" si="288">IF(D19&lt;&gt;0,"T","")</f>
        <v>T</v>
      </c>
      <c r="D20" s="36"/>
      <c r="E20" s="42" t="str">
        <f t="shared" ref="E20:F20" si="289">IF(E19&lt;&gt;0,"COLORIR","")</f>
        <v/>
      </c>
      <c r="F20" s="43" t="str">
        <f t="shared" si="289"/>
        <v/>
      </c>
      <c r="G20" s="42" t="str">
        <f t="shared" ref="G20:I20" si="290">IF(G19&lt;&gt;0,"COLORIR","")</f>
        <v/>
      </c>
      <c r="H20" s="43" t="str">
        <f t="shared" ref="H20:BR20" si="291">IF(H19&lt;&gt;0,"COLORIR","")</f>
        <v/>
      </c>
      <c r="I20" s="42" t="str">
        <f t="shared" si="290"/>
        <v>COLORIR</v>
      </c>
      <c r="J20" s="43" t="str">
        <f t="shared" si="291"/>
        <v>COLORIR</v>
      </c>
      <c r="K20" s="42" t="str">
        <f t="shared" si="291"/>
        <v>COLORIR</v>
      </c>
      <c r="L20" s="43" t="str">
        <f t="shared" si="291"/>
        <v>COLORIR</v>
      </c>
      <c r="M20" s="42" t="str">
        <f t="shared" si="291"/>
        <v>COLORIR</v>
      </c>
      <c r="N20" s="43" t="str">
        <f t="shared" si="291"/>
        <v>COLORIR</v>
      </c>
      <c r="O20" s="42" t="str">
        <f t="shared" si="291"/>
        <v>COLORIR</v>
      </c>
      <c r="P20" s="43" t="str">
        <f t="shared" si="291"/>
        <v>COLORIR</v>
      </c>
      <c r="Q20" s="42" t="str">
        <f t="shared" si="291"/>
        <v/>
      </c>
      <c r="R20" s="43" t="str">
        <f t="shared" si="291"/>
        <v/>
      </c>
      <c r="S20" s="42" t="str">
        <f t="shared" si="291"/>
        <v/>
      </c>
      <c r="T20" s="43" t="str">
        <f t="shared" si="291"/>
        <v/>
      </c>
      <c r="U20" s="42" t="str">
        <f t="shared" si="291"/>
        <v/>
      </c>
      <c r="V20" s="43" t="str">
        <f t="shared" si="291"/>
        <v/>
      </c>
      <c r="W20" s="42" t="str">
        <f t="shared" si="291"/>
        <v/>
      </c>
      <c r="X20" s="43" t="str">
        <f t="shared" si="291"/>
        <v/>
      </c>
      <c r="Y20" s="42" t="str">
        <f t="shared" si="291"/>
        <v/>
      </c>
      <c r="Z20" s="43" t="str">
        <f t="shared" si="291"/>
        <v/>
      </c>
      <c r="AA20" s="42" t="str">
        <f t="shared" si="291"/>
        <v/>
      </c>
      <c r="AB20" s="43" t="str">
        <f t="shared" si="291"/>
        <v/>
      </c>
      <c r="AC20" s="42" t="str">
        <f t="shared" si="291"/>
        <v/>
      </c>
      <c r="AD20" s="43" t="str">
        <f t="shared" si="291"/>
        <v/>
      </c>
      <c r="AE20" s="42" t="str">
        <f t="shared" si="291"/>
        <v/>
      </c>
      <c r="AF20" s="43" t="str">
        <f t="shared" si="291"/>
        <v/>
      </c>
      <c r="AG20" s="42" t="str">
        <f t="shared" si="291"/>
        <v/>
      </c>
      <c r="AH20" s="43" t="str">
        <f t="shared" si="291"/>
        <v/>
      </c>
      <c r="AI20" s="42" t="str">
        <f t="shared" si="291"/>
        <v/>
      </c>
      <c r="AJ20" s="43" t="str">
        <f t="shared" si="291"/>
        <v/>
      </c>
      <c r="AK20" s="42" t="str">
        <f t="shared" si="291"/>
        <v/>
      </c>
      <c r="AL20" s="43" t="str">
        <f t="shared" si="291"/>
        <v/>
      </c>
      <c r="AM20" s="42" t="str">
        <f t="shared" si="291"/>
        <v/>
      </c>
      <c r="AN20" s="43" t="str">
        <f t="shared" si="291"/>
        <v/>
      </c>
      <c r="AO20" s="42" t="str">
        <f t="shared" si="291"/>
        <v/>
      </c>
      <c r="AP20" s="43" t="str">
        <f t="shared" si="291"/>
        <v/>
      </c>
      <c r="AQ20" s="42" t="str">
        <f t="shared" si="291"/>
        <v/>
      </c>
      <c r="AR20" s="43" t="str">
        <f t="shared" si="291"/>
        <v/>
      </c>
      <c r="AS20" s="42" t="str">
        <f t="shared" si="291"/>
        <v/>
      </c>
      <c r="AT20" s="43" t="str">
        <f t="shared" si="291"/>
        <v/>
      </c>
      <c r="AU20" s="42" t="str">
        <f t="shared" si="291"/>
        <v/>
      </c>
      <c r="AV20" s="43" t="str">
        <f t="shared" si="291"/>
        <v/>
      </c>
      <c r="AW20" s="42" t="str">
        <f t="shared" si="291"/>
        <v/>
      </c>
      <c r="AX20" s="43" t="str">
        <f t="shared" si="291"/>
        <v/>
      </c>
      <c r="AY20" s="42" t="str">
        <f t="shared" si="291"/>
        <v/>
      </c>
      <c r="AZ20" s="43" t="str">
        <f t="shared" si="291"/>
        <v/>
      </c>
      <c r="BA20" s="42" t="str">
        <f t="shared" si="291"/>
        <v/>
      </c>
      <c r="BB20" s="43" t="str">
        <f t="shared" si="291"/>
        <v/>
      </c>
      <c r="BC20" s="42" t="str">
        <f t="shared" ref="BC20" si="292">IF(BC19&lt;&gt;0,"COLORIR","")</f>
        <v/>
      </c>
      <c r="BD20" s="43" t="str">
        <f t="shared" si="291"/>
        <v/>
      </c>
      <c r="BE20" s="42" t="str">
        <f t="shared" ref="BE20" si="293">IF(BE19&lt;&gt;0,"COLORIR","")</f>
        <v/>
      </c>
      <c r="BF20" s="43" t="str">
        <f t="shared" si="291"/>
        <v/>
      </c>
      <c r="BG20" s="42" t="str">
        <f t="shared" ref="BG20" si="294">IF(BG19&lt;&gt;0,"COLORIR","")</f>
        <v/>
      </c>
      <c r="BH20" s="43" t="str">
        <f t="shared" si="291"/>
        <v/>
      </c>
      <c r="BI20" s="42" t="str">
        <f t="shared" ref="BI20" si="295">IF(BI19&lt;&gt;0,"COLORIR","")</f>
        <v/>
      </c>
      <c r="BJ20" s="43" t="str">
        <f t="shared" si="291"/>
        <v/>
      </c>
      <c r="BK20" s="42" t="str">
        <f t="shared" ref="BK20" si="296">IF(BK19&lt;&gt;0,"COLORIR","")</f>
        <v/>
      </c>
      <c r="BL20" s="43" t="str">
        <f t="shared" si="291"/>
        <v/>
      </c>
      <c r="BM20" s="42" t="str">
        <f t="shared" ref="BM20" si="297">IF(BM19&lt;&gt;0,"COLORIR","")</f>
        <v/>
      </c>
      <c r="BN20" s="43" t="str">
        <f t="shared" si="291"/>
        <v/>
      </c>
      <c r="BO20" s="42" t="str">
        <f t="shared" ref="BO20" si="298">IF(BO19&lt;&gt;0,"COLORIR","")</f>
        <v/>
      </c>
      <c r="BP20" s="43" t="str">
        <f t="shared" si="291"/>
        <v/>
      </c>
      <c r="BQ20" s="42" t="str">
        <f t="shared" ref="BQ20" si="299">IF(BQ19&lt;&gt;0,"COLORIR","")</f>
        <v/>
      </c>
      <c r="BR20" s="43" t="str">
        <f t="shared" si="291"/>
        <v/>
      </c>
      <c r="BS20" s="42" t="str">
        <f t="shared" ref="BS20" si="300">IF(BS19&lt;&gt;0,"COLORIR","")</f>
        <v/>
      </c>
      <c r="BT20" s="43" t="str">
        <f t="shared" ref="BT20:BX20" si="301">IF(BT19&lt;&gt;0,"COLORIR","")</f>
        <v/>
      </c>
      <c r="BU20" s="42" t="str">
        <f t="shared" si="301"/>
        <v/>
      </c>
      <c r="BV20" s="43" t="str">
        <f t="shared" si="301"/>
        <v/>
      </c>
      <c r="BW20" s="42" t="str">
        <f t="shared" si="301"/>
        <v/>
      </c>
      <c r="BX20" s="43" t="str">
        <f t="shared" si="301"/>
        <v/>
      </c>
      <c r="BY20" s="28"/>
    </row>
    <row r="21" spans="1:77" x14ac:dyDescent="0.2">
      <c r="A21" s="18"/>
      <c r="B21" s="31" t="str">
        <f t="shared" ref="B21" si="302">" "&amp;B19+1&amp;" "</f>
        <v xml:space="preserve"> 7 </v>
      </c>
      <c r="C21" s="32" t="str">
        <f>IFERROR(VLOOKUP(B21,PLANILHA!B:K,4,FALSE),"")</f>
        <v>LANCHONETE</v>
      </c>
      <c r="D21" s="33">
        <f>IFERROR(VLOOKUP(B21,PLANILHA!B:K,9,FALSE),0)</f>
        <v>278820.45</v>
      </c>
      <c r="E21" s="223">
        <v>0</v>
      </c>
      <c r="F21" s="41">
        <f t="shared" ref="F21" si="303">$D21*E21</f>
        <v>0</v>
      </c>
      <c r="G21" s="223">
        <v>0</v>
      </c>
      <c r="H21" s="41">
        <f t="shared" ref="H21" si="304">$D21*G21</f>
        <v>0</v>
      </c>
      <c r="I21" s="223">
        <v>0.15</v>
      </c>
      <c r="J21" s="41">
        <f t="shared" ref="J21" si="305">$D21*I21</f>
        <v>41823.067499999997</v>
      </c>
      <c r="K21" s="223">
        <v>0.3</v>
      </c>
      <c r="L21" s="41">
        <f t="shared" ref="L21" si="306">$D21*K21</f>
        <v>83646.134999999995</v>
      </c>
      <c r="M21" s="223">
        <v>0.3</v>
      </c>
      <c r="N21" s="41">
        <f t="shared" ref="N21" si="307">$D21*M21</f>
        <v>83646.134999999995</v>
      </c>
      <c r="O21" s="223">
        <v>0.25</v>
      </c>
      <c r="P21" s="41">
        <f t="shared" ref="P21" si="308">$D21*O21</f>
        <v>69705.112500000003</v>
      </c>
      <c r="Q21" s="223">
        <v>0</v>
      </c>
      <c r="R21" s="41">
        <f t="shared" ref="R21" si="309">$D21*Q21</f>
        <v>0</v>
      </c>
      <c r="S21" s="223">
        <v>0</v>
      </c>
      <c r="T21" s="41">
        <f t="shared" ref="T21" si="310">$D21*S21</f>
        <v>0</v>
      </c>
      <c r="U21" s="223">
        <v>0</v>
      </c>
      <c r="V21" s="41">
        <f t="shared" ref="V21" si="311">$D21*U21</f>
        <v>0</v>
      </c>
      <c r="W21" s="223">
        <v>0</v>
      </c>
      <c r="X21" s="41">
        <f t="shared" ref="X21" si="312">$D21*W21</f>
        <v>0</v>
      </c>
      <c r="Y21" s="223">
        <v>0</v>
      </c>
      <c r="Z21" s="41">
        <f t="shared" ref="Z21" si="313">$D21*Y21</f>
        <v>0</v>
      </c>
      <c r="AA21" s="223">
        <v>0</v>
      </c>
      <c r="AB21" s="41">
        <f t="shared" ref="AB21" si="314">$D21*AA21</f>
        <v>0</v>
      </c>
      <c r="AC21" s="223">
        <v>0</v>
      </c>
      <c r="AD21" s="41">
        <f t="shared" ref="AD21" si="315">$D21*AC21</f>
        <v>0</v>
      </c>
      <c r="AE21" s="223">
        <v>0</v>
      </c>
      <c r="AF21" s="41">
        <f t="shared" ref="AF21" si="316">$D21*AE21</f>
        <v>0</v>
      </c>
      <c r="AG21" s="223">
        <v>0</v>
      </c>
      <c r="AH21" s="41">
        <f t="shared" ref="AH21" si="317">$D21*AG21</f>
        <v>0</v>
      </c>
      <c r="AI21" s="223">
        <v>0</v>
      </c>
      <c r="AJ21" s="41">
        <f t="shared" ref="AJ21" si="318">$D21*AI21</f>
        <v>0</v>
      </c>
      <c r="AK21" s="223">
        <v>0</v>
      </c>
      <c r="AL21" s="41">
        <f t="shared" ref="AL21" si="319">$D21*AK21</f>
        <v>0</v>
      </c>
      <c r="AM21" s="223">
        <v>0</v>
      </c>
      <c r="AN21" s="41">
        <f t="shared" ref="AN21" si="320">$D21*AM21</f>
        <v>0</v>
      </c>
      <c r="AO21" s="223">
        <v>0</v>
      </c>
      <c r="AP21" s="41">
        <f t="shared" ref="AP21" si="321">$D21*AO21</f>
        <v>0</v>
      </c>
      <c r="AQ21" s="223">
        <v>0</v>
      </c>
      <c r="AR21" s="41">
        <f t="shared" ref="AR21" si="322">$D21*AQ21</f>
        <v>0</v>
      </c>
      <c r="AS21" s="223">
        <v>0</v>
      </c>
      <c r="AT21" s="41">
        <f t="shared" ref="AT21" si="323">$D21*AS21</f>
        <v>0</v>
      </c>
      <c r="AU21" s="223">
        <v>0</v>
      </c>
      <c r="AV21" s="41">
        <f t="shared" ref="AV21" si="324">$D21*AU21</f>
        <v>0</v>
      </c>
      <c r="AW21" s="223">
        <v>0</v>
      </c>
      <c r="AX21" s="41">
        <f t="shared" ref="AX21" si="325">$D21*AW21</f>
        <v>0</v>
      </c>
      <c r="AY21" s="223">
        <v>0</v>
      </c>
      <c r="AZ21" s="41">
        <f t="shared" ref="AZ21" si="326">$D21*AY21</f>
        <v>0</v>
      </c>
      <c r="BA21" s="223">
        <v>0</v>
      </c>
      <c r="BB21" s="41">
        <f t="shared" ref="BB21" si="327">$D21*BA21</f>
        <v>0</v>
      </c>
      <c r="BC21" s="223">
        <v>0</v>
      </c>
      <c r="BD21" s="41">
        <f t="shared" ref="BD21" si="328">$D21*BC21</f>
        <v>0</v>
      </c>
      <c r="BE21" s="223">
        <v>0</v>
      </c>
      <c r="BF21" s="41">
        <f t="shared" ref="BF21" si="329">$D21*BE21</f>
        <v>0</v>
      </c>
      <c r="BG21" s="223">
        <v>0</v>
      </c>
      <c r="BH21" s="41">
        <f t="shared" ref="BH21" si="330">$D21*BG21</f>
        <v>0</v>
      </c>
      <c r="BI21" s="223">
        <v>0</v>
      </c>
      <c r="BJ21" s="41">
        <f t="shared" ref="BJ21" si="331">$D21*BI21</f>
        <v>0</v>
      </c>
      <c r="BK21" s="223">
        <v>0</v>
      </c>
      <c r="BL21" s="41">
        <f t="shared" ref="BL21" si="332">$D21*BK21</f>
        <v>0</v>
      </c>
      <c r="BM21" s="223">
        <v>0</v>
      </c>
      <c r="BN21" s="41">
        <f t="shared" ref="BN21" si="333">$D21*BM21</f>
        <v>0</v>
      </c>
      <c r="BO21" s="223">
        <v>0</v>
      </c>
      <c r="BP21" s="41">
        <f t="shared" ref="BP21" si="334">$D21*BO21</f>
        <v>0</v>
      </c>
      <c r="BQ21" s="223">
        <v>0</v>
      </c>
      <c r="BR21" s="41">
        <f t="shared" ref="BR21" si="335">$D21*BQ21</f>
        <v>0</v>
      </c>
      <c r="BS21" s="223">
        <v>0</v>
      </c>
      <c r="BT21" s="41">
        <f t="shared" ref="BT21" si="336">$D21*BS21</f>
        <v>0</v>
      </c>
      <c r="BU21" s="223">
        <v>0</v>
      </c>
      <c r="BV21" s="41">
        <f t="shared" ref="BV21" si="337">$D21*BU21</f>
        <v>0</v>
      </c>
      <c r="BW21" s="223">
        <v>0</v>
      </c>
      <c r="BX21" s="41">
        <f t="shared" ref="BX21" si="338">$D21*BW21</f>
        <v>0</v>
      </c>
    </row>
    <row r="22" spans="1:77" s="29" customFormat="1" ht="6" x14ac:dyDescent="0.15">
      <c r="A22" s="27"/>
      <c r="B22" s="34"/>
      <c r="C22" s="35" t="str">
        <f t="shared" ref="C22" si="339">IF(D21&lt;&gt;0,"T","")</f>
        <v>T</v>
      </c>
      <c r="D22" s="36"/>
      <c r="E22" s="42" t="str">
        <f t="shared" ref="E22:F22" si="340">IF(E21&lt;&gt;0,"COLORIR","")</f>
        <v/>
      </c>
      <c r="F22" s="43" t="str">
        <f t="shared" si="340"/>
        <v/>
      </c>
      <c r="G22" s="42" t="str">
        <f t="shared" ref="G22:I22" si="341">IF(G21&lt;&gt;0,"COLORIR","")</f>
        <v/>
      </c>
      <c r="H22" s="43" t="str">
        <f t="shared" ref="H22:BR22" si="342">IF(H21&lt;&gt;0,"COLORIR","")</f>
        <v/>
      </c>
      <c r="I22" s="42" t="str">
        <f t="shared" si="341"/>
        <v>COLORIR</v>
      </c>
      <c r="J22" s="43" t="str">
        <f t="shared" si="342"/>
        <v>COLORIR</v>
      </c>
      <c r="K22" s="42" t="str">
        <f t="shared" si="342"/>
        <v>COLORIR</v>
      </c>
      <c r="L22" s="43" t="str">
        <f t="shared" si="342"/>
        <v>COLORIR</v>
      </c>
      <c r="M22" s="42" t="str">
        <f t="shared" si="342"/>
        <v>COLORIR</v>
      </c>
      <c r="N22" s="43" t="str">
        <f t="shared" si="342"/>
        <v>COLORIR</v>
      </c>
      <c r="O22" s="42" t="str">
        <f t="shared" si="342"/>
        <v>COLORIR</v>
      </c>
      <c r="P22" s="43" t="str">
        <f t="shared" si="342"/>
        <v>COLORIR</v>
      </c>
      <c r="Q22" s="42" t="str">
        <f t="shared" si="342"/>
        <v/>
      </c>
      <c r="R22" s="43" t="str">
        <f t="shared" si="342"/>
        <v/>
      </c>
      <c r="S22" s="42" t="str">
        <f t="shared" si="342"/>
        <v/>
      </c>
      <c r="T22" s="43" t="str">
        <f t="shared" si="342"/>
        <v/>
      </c>
      <c r="U22" s="42" t="str">
        <f t="shared" si="342"/>
        <v/>
      </c>
      <c r="V22" s="43" t="str">
        <f t="shared" si="342"/>
        <v/>
      </c>
      <c r="W22" s="42" t="str">
        <f t="shared" si="342"/>
        <v/>
      </c>
      <c r="X22" s="43" t="str">
        <f t="shared" si="342"/>
        <v/>
      </c>
      <c r="Y22" s="42" t="str">
        <f t="shared" si="342"/>
        <v/>
      </c>
      <c r="Z22" s="43" t="str">
        <f t="shared" si="342"/>
        <v/>
      </c>
      <c r="AA22" s="42" t="str">
        <f t="shared" si="342"/>
        <v/>
      </c>
      <c r="AB22" s="43" t="str">
        <f t="shared" si="342"/>
        <v/>
      </c>
      <c r="AC22" s="42" t="str">
        <f t="shared" si="342"/>
        <v/>
      </c>
      <c r="AD22" s="43" t="str">
        <f t="shared" si="342"/>
        <v/>
      </c>
      <c r="AE22" s="42" t="str">
        <f t="shared" si="342"/>
        <v/>
      </c>
      <c r="AF22" s="43" t="str">
        <f t="shared" si="342"/>
        <v/>
      </c>
      <c r="AG22" s="42" t="str">
        <f t="shared" si="342"/>
        <v/>
      </c>
      <c r="AH22" s="43" t="str">
        <f t="shared" si="342"/>
        <v/>
      </c>
      <c r="AI22" s="42" t="str">
        <f t="shared" si="342"/>
        <v/>
      </c>
      <c r="AJ22" s="43" t="str">
        <f t="shared" si="342"/>
        <v/>
      </c>
      <c r="AK22" s="42" t="str">
        <f t="shared" si="342"/>
        <v/>
      </c>
      <c r="AL22" s="43" t="str">
        <f t="shared" si="342"/>
        <v/>
      </c>
      <c r="AM22" s="42" t="str">
        <f t="shared" si="342"/>
        <v/>
      </c>
      <c r="AN22" s="43" t="str">
        <f t="shared" si="342"/>
        <v/>
      </c>
      <c r="AO22" s="42" t="str">
        <f t="shared" si="342"/>
        <v/>
      </c>
      <c r="AP22" s="43" t="str">
        <f t="shared" si="342"/>
        <v/>
      </c>
      <c r="AQ22" s="42" t="str">
        <f t="shared" si="342"/>
        <v/>
      </c>
      <c r="AR22" s="43" t="str">
        <f t="shared" si="342"/>
        <v/>
      </c>
      <c r="AS22" s="42" t="str">
        <f t="shared" si="342"/>
        <v/>
      </c>
      <c r="AT22" s="43" t="str">
        <f t="shared" si="342"/>
        <v/>
      </c>
      <c r="AU22" s="42" t="str">
        <f t="shared" si="342"/>
        <v/>
      </c>
      <c r="AV22" s="43" t="str">
        <f t="shared" si="342"/>
        <v/>
      </c>
      <c r="AW22" s="42" t="str">
        <f t="shared" si="342"/>
        <v/>
      </c>
      <c r="AX22" s="43" t="str">
        <f t="shared" si="342"/>
        <v/>
      </c>
      <c r="AY22" s="42" t="str">
        <f t="shared" si="342"/>
        <v/>
      </c>
      <c r="AZ22" s="43" t="str">
        <f t="shared" si="342"/>
        <v/>
      </c>
      <c r="BA22" s="42" t="str">
        <f t="shared" si="342"/>
        <v/>
      </c>
      <c r="BB22" s="43" t="str">
        <f t="shared" si="342"/>
        <v/>
      </c>
      <c r="BC22" s="42" t="str">
        <f t="shared" ref="BC22" si="343">IF(BC21&lt;&gt;0,"COLORIR","")</f>
        <v/>
      </c>
      <c r="BD22" s="43" t="str">
        <f t="shared" si="342"/>
        <v/>
      </c>
      <c r="BE22" s="42" t="str">
        <f t="shared" ref="BE22" si="344">IF(BE21&lt;&gt;0,"COLORIR","")</f>
        <v/>
      </c>
      <c r="BF22" s="43" t="str">
        <f t="shared" si="342"/>
        <v/>
      </c>
      <c r="BG22" s="42" t="str">
        <f t="shared" ref="BG22" si="345">IF(BG21&lt;&gt;0,"COLORIR","")</f>
        <v/>
      </c>
      <c r="BH22" s="43" t="str">
        <f t="shared" si="342"/>
        <v/>
      </c>
      <c r="BI22" s="42" t="str">
        <f t="shared" ref="BI22" si="346">IF(BI21&lt;&gt;0,"COLORIR","")</f>
        <v/>
      </c>
      <c r="BJ22" s="43" t="str">
        <f t="shared" si="342"/>
        <v/>
      </c>
      <c r="BK22" s="42" t="str">
        <f t="shared" ref="BK22" si="347">IF(BK21&lt;&gt;0,"COLORIR","")</f>
        <v/>
      </c>
      <c r="BL22" s="43" t="str">
        <f t="shared" si="342"/>
        <v/>
      </c>
      <c r="BM22" s="42" t="str">
        <f t="shared" ref="BM22" si="348">IF(BM21&lt;&gt;0,"COLORIR","")</f>
        <v/>
      </c>
      <c r="BN22" s="43" t="str">
        <f t="shared" si="342"/>
        <v/>
      </c>
      <c r="BO22" s="42" t="str">
        <f t="shared" ref="BO22" si="349">IF(BO21&lt;&gt;0,"COLORIR","")</f>
        <v/>
      </c>
      <c r="BP22" s="43" t="str">
        <f t="shared" si="342"/>
        <v/>
      </c>
      <c r="BQ22" s="42" t="str">
        <f t="shared" ref="BQ22" si="350">IF(BQ21&lt;&gt;0,"COLORIR","")</f>
        <v/>
      </c>
      <c r="BR22" s="43" t="str">
        <f t="shared" si="342"/>
        <v/>
      </c>
      <c r="BS22" s="42" t="str">
        <f t="shared" ref="BS22" si="351">IF(BS21&lt;&gt;0,"COLORIR","")</f>
        <v/>
      </c>
      <c r="BT22" s="43" t="str">
        <f t="shared" ref="BT22:BX22" si="352">IF(BT21&lt;&gt;0,"COLORIR","")</f>
        <v/>
      </c>
      <c r="BU22" s="42" t="str">
        <f t="shared" si="352"/>
        <v/>
      </c>
      <c r="BV22" s="43" t="str">
        <f t="shared" si="352"/>
        <v/>
      </c>
      <c r="BW22" s="42" t="str">
        <f t="shared" si="352"/>
        <v/>
      </c>
      <c r="BX22" s="43" t="str">
        <f t="shared" si="352"/>
        <v/>
      </c>
      <c r="BY22" s="28"/>
    </row>
    <row r="23" spans="1:77" x14ac:dyDescent="0.2">
      <c r="A23" s="18"/>
      <c r="B23" s="31" t="str">
        <f t="shared" ref="B23" si="353">" "&amp;B21+1&amp;" "</f>
        <v xml:space="preserve"> 8 </v>
      </c>
      <c r="C23" s="32" t="str">
        <f>IFERROR(VLOOKUP(B23,PLANILHA!B:K,4,FALSE),"")</f>
        <v>INSTALAÇÕES ELÉTRICAS</v>
      </c>
      <c r="D23" s="33">
        <f>IFERROR(VLOOKUP(B23,PLANILHA!B:K,9,FALSE),0)</f>
        <v>336976.23</v>
      </c>
      <c r="E23" s="223">
        <v>0</v>
      </c>
      <c r="F23" s="41">
        <f t="shared" ref="F23" si="354">$D23*E23</f>
        <v>0</v>
      </c>
      <c r="G23" s="223">
        <v>0.2</v>
      </c>
      <c r="H23" s="41">
        <f t="shared" ref="H23" si="355">$D23*G23</f>
        <v>67395.245999999999</v>
      </c>
      <c r="I23" s="223">
        <v>0.2</v>
      </c>
      <c r="J23" s="41">
        <f t="shared" ref="J23" si="356">$D23*I23</f>
        <v>67395.245999999999</v>
      </c>
      <c r="K23" s="223">
        <v>0.25</v>
      </c>
      <c r="L23" s="41">
        <f t="shared" ref="L23" si="357">$D23*K23</f>
        <v>84244.057499999995</v>
      </c>
      <c r="M23" s="223">
        <v>0.25</v>
      </c>
      <c r="N23" s="41">
        <f t="shared" ref="N23" si="358">$D23*M23</f>
        <v>84244.057499999995</v>
      </c>
      <c r="O23" s="223">
        <v>0.1</v>
      </c>
      <c r="P23" s="41">
        <f t="shared" ref="P23" si="359">$D23*O23</f>
        <v>33697.623</v>
      </c>
      <c r="Q23" s="223">
        <v>0</v>
      </c>
      <c r="R23" s="41">
        <f t="shared" ref="R23" si="360">$D23*Q23</f>
        <v>0</v>
      </c>
      <c r="S23" s="223">
        <v>0</v>
      </c>
      <c r="T23" s="41">
        <f t="shared" ref="T23" si="361">$D23*S23</f>
        <v>0</v>
      </c>
      <c r="U23" s="223">
        <v>0</v>
      </c>
      <c r="V23" s="41">
        <f t="shared" ref="V23" si="362">$D23*U23</f>
        <v>0</v>
      </c>
      <c r="W23" s="223">
        <v>0</v>
      </c>
      <c r="X23" s="41">
        <f t="shared" ref="X23" si="363">$D23*W23</f>
        <v>0</v>
      </c>
      <c r="Y23" s="223">
        <v>0</v>
      </c>
      <c r="Z23" s="41">
        <f t="shared" ref="Z23" si="364">$D23*Y23</f>
        <v>0</v>
      </c>
      <c r="AA23" s="223">
        <v>0</v>
      </c>
      <c r="AB23" s="41">
        <f t="shared" ref="AB23" si="365">$D23*AA23</f>
        <v>0</v>
      </c>
      <c r="AC23" s="223">
        <v>0</v>
      </c>
      <c r="AD23" s="41">
        <f t="shared" ref="AD23" si="366">$D23*AC23</f>
        <v>0</v>
      </c>
      <c r="AE23" s="223">
        <v>0</v>
      </c>
      <c r="AF23" s="41">
        <f t="shared" ref="AF23" si="367">$D23*AE23</f>
        <v>0</v>
      </c>
      <c r="AG23" s="223">
        <v>0</v>
      </c>
      <c r="AH23" s="41">
        <f t="shared" ref="AH23" si="368">$D23*AG23</f>
        <v>0</v>
      </c>
      <c r="AI23" s="223">
        <v>0</v>
      </c>
      <c r="AJ23" s="41">
        <f t="shared" ref="AJ23" si="369">$D23*AI23</f>
        <v>0</v>
      </c>
      <c r="AK23" s="223">
        <v>0</v>
      </c>
      <c r="AL23" s="41">
        <f t="shared" ref="AL23" si="370">$D23*AK23</f>
        <v>0</v>
      </c>
      <c r="AM23" s="223">
        <v>0</v>
      </c>
      <c r="AN23" s="41">
        <f t="shared" ref="AN23" si="371">$D23*AM23</f>
        <v>0</v>
      </c>
      <c r="AO23" s="223">
        <v>0</v>
      </c>
      <c r="AP23" s="41">
        <f t="shared" ref="AP23" si="372">$D23*AO23</f>
        <v>0</v>
      </c>
      <c r="AQ23" s="223">
        <v>0</v>
      </c>
      <c r="AR23" s="41">
        <f t="shared" ref="AR23" si="373">$D23*AQ23</f>
        <v>0</v>
      </c>
      <c r="AS23" s="223">
        <v>0</v>
      </c>
      <c r="AT23" s="41">
        <f t="shared" ref="AT23" si="374">$D23*AS23</f>
        <v>0</v>
      </c>
      <c r="AU23" s="223">
        <v>0</v>
      </c>
      <c r="AV23" s="41">
        <f t="shared" ref="AV23" si="375">$D23*AU23</f>
        <v>0</v>
      </c>
      <c r="AW23" s="223">
        <v>0</v>
      </c>
      <c r="AX23" s="41">
        <f t="shared" ref="AX23" si="376">$D23*AW23</f>
        <v>0</v>
      </c>
      <c r="AY23" s="223">
        <v>0</v>
      </c>
      <c r="AZ23" s="41">
        <f t="shared" ref="AZ23" si="377">$D23*AY23</f>
        <v>0</v>
      </c>
      <c r="BA23" s="223">
        <v>0</v>
      </c>
      <c r="BB23" s="41">
        <f t="shared" ref="BB23" si="378">$D23*BA23</f>
        <v>0</v>
      </c>
      <c r="BC23" s="223">
        <v>0</v>
      </c>
      <c r="BD23" s="41">
        <f t="shared" ref="BD23" si="379">$D23*BC23</f>
        <v>0</v>
      </c>
      <c r="BE23" s="223">
        <v>0</v>
      </c>
      <c r="BF23" s="41">
        <f t="shared" ref="BF23" si="380">$D23*BE23</f>
        <v>0</v>
      </c>
      <c r="BG23" s="223">
        <v>0</v>
      </c>
      <c r="BH23" s="41">
        <f t="shared" ref="BH23" si="381">$D23*BG23</f>
        <v>0</v>
      </c>
      <c r="BI23" s="223">
        <v>0</v>
      </c>
      <c r="BJ23" s="41">
        <f t="shared" ref="BJ23" si="382">$D23*BI23</f>
        <v>0</v>
      </c>
      <c r="BK23" s="223">
        <v>0</v>
      </c>
      <c r="BL23" s="41">
        <f t="shared" ref="BL23" si="383">$D23*BK23</f>
        <v>0</v>
      </c>
      <c r="BM23" s="223">
        <v>0</v>
      </c>
      <c r="BN23" s="41">
        <f t="shared" ref="BN23" si="384">$D23*BM23</f>
        <v>0</v>
      </c>
      <c r="BO23" s="223">
        <v>0</v>
      </c>
      <c r="BP23" s="41">
        <f t="shared" ref="BP23" si="385">$D23*BO23</f>
        <v>0</v>
      </c>
      <c r="BQ23" s="223">
        <v>0</v>
      </c>
      <c r="BR23" s="41">
        <f t="shared" ref="BR23" si="386">$D23*BQ23</f>
        <v>0</v>
      </c>
      <c r="BS23" s="223">
        <v>0</v>
      </c>
      <c r="BT23" s="41">
        <f t="shared" ref="BT23" si="387">$D23*BS23</f>
        <v>0</v>
      </c>
      <c r="BU23" s="223">
        <v>0</v>
      </c>
      <c r="BV23" s="41">
        <f t="shared" ref="BV23" si="388">$D23*BU23</f>
        <v>0</v>
      </c>
      <c r="BW23" s="223">
        <v>0</v>
      </c>
      <c r="BX23" s="41">
        <f t="shared" ref="BX23" si="389">$D23*BW23</f>
        <v>0</v>
      </c>
    </row>
    <row r="24" spans="1:77" s="29" customFormat="1" ht="6" x14ac:dyDescent="0.15">
      <c r="A24" s="27"/>
      <c r="B24" s="34"/>
      <c r="C24" s="35" t="str">
        <f t="shared" ref="C24" si="390">IF(D23&lt;&gt;0,"T","")</f>
        <v>T</v>
      </c>
      <c r="D24" s="36"/>
      <c r="E24" s="42" t="str">
        <f t="shared" ref="E24:F24" si="391">IF(E23&lt;&gt;0,"COLORIR","")</f>
        <v/>
      </c>
      <c r="F24" s="43" t="str">
        <f t="shared" si="391"/>
        <v/>
      </c>
      <c r="G24" s="42" t="str">
        <f t="shared" ref="G24:I24" si="392">IF(G23&lt;&gt;0,"COLORIR","")</f>
        <v>COLORIR</v>
      </c>
      <c r="H24" s="43" t="str">
        <f t="shared" ref="H24:BR24" si="393">IF(H23&lt;&gt;0,"COLORIR","")</f>
        <v>COLORIR</v>
      </c>
      <c r="I24" s="42" t="str">
        <f t="shared" si="392"/>
        <v>COLORIR</v>
      </c>
      <c r="J24" s="43" t="str">
        <f t="shared" si="393"/>
        <v>COLORIR</v>
      </c>
      <c r="K24" s="42" t="str">
        <f t="shared" si="393"/>
        <v>COLORIR</v>
      </c>
      <c r="L24" s="43" t="str">
        <f t="shared" si="393"/>
        <v>COLORIR</v>
      </c>
      <c r="M24" s="42" t="str">
        <f t="shared" si="393"/>
        <v>COLORIR</v>
      </c>
      <c r="N24" s="43" t="str">
        <f t="shared" si="393"/>
        <v>COLORIR</v>
      </c>
      <c r="O24" s="42" t="str">
        <f t="shared" si="393"/>
        <v>COLORIR</v>
      </c>
      <c r="P24" s="43" t="str">
        <f t="shared" si="393"/>
        <v>COLORIR</v>
      </c>
      <c r="Q24" s="42" t="str">
        <f t="shared" si="393"/>
        <v/>
      </c>
      <c r="R24" s="43" t="str">
        <f t="shared" si="393"/>
        <v/>
      </c>
      <c r="S24" s="42" t="str">
        <f t="shared" si="393"/>
        <v/>
      </c>
      <c r="T24" s="43" t="str">
        <f t="shared" si="393"/>
        <v/>
      </c>
      <c r="U24" s="42" t="str">
        <f t="shared" si="393"/>
        <v/>
      </c>
      <c r="V24" s="43" t="str">
        <f t="shared" si="393"/>
        <v/>
      </c>
      <c r="W24" s="42" t="str">
        <f t="shared" si="393"/>
        <v/>
      </c>
      <c r="X24" s="43" t="str">
        <f t="shared" si="393"/>
        <v/>
      </c>
      <c r="Y24" s="42" t="str">
        <f t="shared" si="393"/>
        <v/>
      </c>
      <c r="Z24" s="43" t="str">
        <f t="shared" si="393"/>
        <v/>
      </c>
      <c r="AA24" s="42" t="str">
        <f t="shared" si="393"/>
        <v/>
      </c>
      <c r="AB24" s="43" t="str">
        <f t="shared" si="393"/>
        <v/>
      </c>
      <c r="AC24" s="42" t="str">
        <f t="shared" si="393"/>
        <v/>
      </c>
      <c r="AD24" s="43" t="str">
        <f t="shared" si="393"/>
        <v/>
      </c>
      <c r="AE24" s="42" t="str">
        <f t="shared" si="393"/>
        <v/>
      </c>
      <c r="AF24" s="43" t="str">
        <f t="shared" si="393"/>
        <v/>
      </c>
      <c r="AG24" s="42" t="str">
        <f t="shared" si="393"/>
        <v/>
      </c>
      <c r="AH24" s="43" t="str">
        <f t="shared" si="393"/>
        <v/>
      </c>
      <c r="AI24" s="42" t="str">
        <f t="shared" si="393"/>
        <v/>
      </c>
      <c r="AJ24" s="43" t="str">
        <f t="shared" si="393"/>
        <v/>
      </c>
      <c r="AK24" s="42" t="str">
        <f t="shared" si="393"/>
        <v/>
      </c>
      <c r="AL24" s="43" t="str">
        <f t="shared" si="393"/>
        <v/>
      </c>
      <c r="AM24" s="42" t="str">
        <f t="shared" si="393"/>
        <v/>
      </c>
      <c r="AN24" s="43" t="str">
        <f t="shared" si="393"/>
        <v/>
      </c>
      <c r="AO24" s="42" t="str">
        <f t="shared" si="393"/>
        <v/>
      </c>
      <c r="AP24" s="43" t="str">
        <f t="shared" si="393"/>
        <v/>
      </c>
      <c r="AQ24" s="42" t="str">
        <f t="shared" si="393"/>
        <v/>
      </c>
      <c r="AR24" s="43" t="str">
        <f t="shared" si="393"/>
        <v/>
      </c>
      <c r="AS24" s="42" t="str">
        <f t="shared" si="393"/>
        <v/>
      </c>
      <c r="AT24" s="43" t="str">
        <f t="shared" si="393"/>
        <v/>
      </c>
      <c r="AU24" s="42" t="str">
        <f t="shared" si="393"/>
        <v/>
      </c>
      <c r="AV24" s="43" t="str">
        <f t="shared" si="393"/>
        <v/>
      </c>
      <c r="AW24" s="42" t="str">
        <f t="shared" si="393"/>
        <v/>
      </c>
      <c r="AX24" s="43" t="str">
        <f t="shared" si="393"/>
        <v/>
      </c>
      <c r="AY24" s="42" t="str">
        <f t="shared" si="393"/>
        <v/>
      </c>
      <c r="AZ24" s="43" t="str">
        <f t="shared" si="393"/>
        <v/>
      </c>
      <c r="BA24" s="42" t="str">
        <f t="shared" si="393"/>
        <v/>
      </c>
      <c r="BB24" s="43" t="str">
        <f t="shared" si="393"/>
        <v/>
      </c>
      <c r="BC24" s="42" t="str">
        <f t="shared" ref="BC24" si="394">IF(BC23&lt;&gt;0,"COLORIR","")</f>
        <v/>
      </c>
      <c r="BD24" s="43" t="str">
        <f t="shared" si="393"/>
        <v/>
      </c>
      <c r="BE24" s="42" t="str">
        <f t="shared" ref="BE24" si="395">IF(BE23&lt;&gt;0,"COLORIR","")</f>
        <v/>
      </c>
      <c r="BF24" s="43" t="str">
        <f t="shared" si="393"/>
        <v/>
      </c>
      <c r="BG24" s="42" t="str">
        <f t="shared" ref="BG24" si="396">IF(BG23&lt;&gt;0,"COLORIR","")</f>
        <v/>
      </c>
      <c r="BH24" s="43" t="str">
        <f t="shared" si="393"/>
        <v/>
      </c>
      <c r="BI24" s="42" t="str">
        <f t="shared" ref="BI24" si="397">IF(BI23&lt;&gt;0,"COLORIR","")</f>
        <v/>
      </c>
      <c r="BJ24" s="43" t="str">
        <f t="shared" si="393"/>
        <v/>
      </c>
      <c r="BK24" s="42" t="str">
        <f t="shared" ref="BK24" si="398">IF(BK23&lt;&gt;0,"COLORIR","")</f>
        <v/>
      </c>
      <c r="BL24" s="43" t="str">
        <f t="shared" si="393"/>
        <v/>
      </c>
      <c r="BM24" s="42" t="str">
        <f t="shared" ref="BM24" si="399">IF(BM23&lt;&gt;0,"COLORIR","")</f>
        <v/>
      </c>
      <c r="BN24" s="43" t="str">
        <f t="shared" si="393"/>
        <v/>
      </c>
      <c r="BO24" s="42" t="str">
        <f t="shared" ref="BO24" si="400">IF(BO23&lt;&gt;0,"COLORIR","")</f>
        <v/>
      </c>
      <c r="BP24" s="43" t="str">
        <f t="shared" si="393"/>
        <v/>
      </c>
      <c r="BQ24" s="42" t="str">
        <f t="shared" ref="BQ24" si="401">IF(BQ23&lt;&gt;0,"COLORIR","")</f>
        <v/>
      </c>
      <c r="BR24" s="43" t="str">
        <f t="shared" si="393"/>
        <v/>
      </c>
      <c r="BS24" s="42" t="str">
        <f t="shared" ref="BS24" si="402">IF(BS23&lt;&gt;0,"COLORIR","")</f>
        <v/>
      </c>
      <c r="BT24" s="43" t="str">
        <f t="shared" ref="BT24:BX24" si="403">IF(BT23&lt;&gt;0,"COLORIR","")</f>
        <v/>
      </c>
      <c r="BU24" s="42" t="str">
        <f t="shared" si="403"/>
        <v/>
      </c>
      <c r="BV24" s="43" t="str">
        <f t="shared" si="403"/>
        <v/>
      </c>
      <c r="BW24" s="42" t="str">
        <f t="shared" si="403"/>
        <v/>
      </c>
      <c r="BX24" s="43" t="str">
        <f t="shared" si="403"/>
        <v/>
      </c>
      <c r="BY24" s="28"/>
    </row>
    <row r="25" spans="1:77" hidden="1" x14ac:dyDescent="0.2">
      <c r="A25" s="18"/>
      <c r="B25" s="31" t="str">
        <f t="shared" ref="B25" si="404">" "&amp;B23+1&amp;" "</f>
        <v xml:space="preserve"> 9 </v>
      </c>
      <c r="C25" s="32" t="str">
        <f>IFERROR(VLOOKUP(B25,PLANILHA!B:K,4,FALSE),"")</f>
        <v/>
      </c>
      <c r="D25" s="33">
        <f>IFERROR(VLOOKUP(B25,PLANILHA!B:K,9,FALSE),0)</f>
        <v>0</v>
      </c>
      <c r="E25" s="223">
        <v>0</v>
      </c>
      <c r="F25" s="41">
        <f t="shared" ref="F25" si="405">$D25*E25</f>
        <v>0</v>
      </c>
      <c r="G25" s="223">
        <v>0</v>
      </c>
      <c r="H25" s="41">
        <f t="shared" ref="H25" si="406">$D25*G25</f>
        <v>0</v>
      </c>
      <c r="I25" s="223">
        <v>0</v>
      </c>
      <c r="J25" s="41">
        <f t="shared" ref="J25" si="407">$D25*I25</f>
        <v>0</v>
      </c>
      <c r="K25" s="223">
        <v>0</v>
      </c>
      <c r="L25" s="41">
        <f t="shared" ref="L25" si="408">$D25*K25</f>
        <v>0</v>
      </c>
      <c r="M25" s="223">
        <v>0</v>
      </c>
      <c r="N25" s="41">
        <f t="shared" ref="N25" si="409">$D25*M25</f>
        <v>0</v>
      </c>
      <c r="O25" s="223">
        <v>0</v>
      </c>
      <c r="P25" s="41">
        <f t="shared" ref="P25" si="410">$D25*O25</f>
        <v>0</v>
      </c>
      <c r="Q25" s="223">
        <v>0</v>
      </c>
      <c r="R25" s="41">
        <f t="shared" ref="R25" si="411">$D25*Q25</f>
        <v>0</v>
      </c>
      <c r="S25" s="223">
        <v>0</v>
      </c>
      <c r="T25" s="41">
        <f t="shared" ref="T25" si="412">$D25*S25</f>
        <v>0</v>
      </c>
      <c r="U25" s="223">
        <v>0</v>
      </c>
      <c r="V25" s="41">
        <f t="shared" ref="V25" si="413">$D25*U25</f>
        <v>0</v>
      </c>
      <c r="W25" s="223">
        <v>0</v>
      </c>
      <c r="X25" s="41">
        <f t="shared" ref="X25" si="414">$D25*W25</f>
        <v>0</v>
      </c>
      <c r="Y25" s="223">
        <v>0</v>
      </c>
      <c r="Z25" s="41">
        <f t="shared" ref="Z25" si="415">$D25*Y25</f>
        <v>0</v>
      </c>
      <c r="AA25" s="223">
        <v>0</v>
      </c>
      <c r="AB25" s="41">
        <f t="shared" ref="AB25" si="416">$D25*AA25</f>
        <v>0</v>
      </c>
      <c r="AC25" s="223">
        <v>0</v>
      </c>
      <c r="AD25" s="41">
        <f t="shared" ref="AD25" si="417">$D25*AC25</f>
        <v>0</v>
      </c>
      <c r="AE25" s="223">
        <v>0</v>
      </c>
      <c r="AF25" s="41">
        <f t="shared" ref="AF25" si="418">$D25*AE25</f>
        <v>0</v>
      </c>
      <c r="AG25" s="223">
        <v>0</v>
      </c>
      <c r="AH25" s="41">
        <f t="shared" ref="AH25" si="419">$D25*AG25</f>
        <v>0</v>
      </c>
      <c r="AI25" s="223">
        <v>0</v>
      </c>
      <c r="AJ25" s="41">
        <f t="shared" ref="AJ25" si="420">$D25*AI25</f>
        <v>0</v>
      </c>
      <c r="AK25" s="223">
        <v>0</v>
      </c>
      <c r="AL25" s="41">
        <f t="shared" ref="AL25" si="421">$D25*AK25</f>
        <v>0</v>
      </c>
      <c r="AM25" s="223">
        <v>0</v>
      </c>
      <c r="AN25" s="41">
        <f t="shared" ref="AN25" si="422">$D25*AM25</f>
        <v>0</v>
      </c>
      <c r="AO25" s="223">
        <v>0</v>
      </c>
      <c r="AP25" s="41">
        <f t="shared" ref="AP25" si="423">$D25*AO25</f>
        <v>0</v>
      </c>
      <c r="AQ25" s="223">
        <v>0</v>
      </c>
      <c r="AR25" s="41">
        <f t="shared" ref="AR25" si="424">$D25*AQ25</f>
        <v>0</v>
      </c>
      <c r="AS25" s="223">
        <v>0</v>
      </c>
      <c r="AT25" s="41">
        <f t="shared" ref="AT25" si="425">$D25*AS25</f>
        <v>0</v>
      </c>
      <c r="AU25" s="223">
        <v>0</v>
      </c>
      <c r="AV25" s="41">
        <f t="shared" ref="AV25" si="426">$D25*AU25</f>
        <v>0</v>
      </c>
      <c r="AW25" s="223">
        <v>0</v>
      </c>
      <c r="AX25" s="41">
        <f t="shared" ref="AX25" si="427">$D25*AW25</f>
        <v>0</v>
      </c>
      <c r="AY25" s="223">
        <v>0</v>
      </c>
      <c r="AZ25" s="41">
        <f t="shared" ref="AZ25" si="428">$D25*AY25</f>
        <v>0</v>
      </c>
      <c r="BA25" s="223">
        <v>0</v>
      </c>
      <c r="BB25" s="41">
        <f t="shared" ref="BB25" si="429">$D25*BA25</f>
        <v>0</v>
      </c>
      <c r="BC25" s="223">
        <v>0</v>
      </c>
      <c r="BD25" s="41">
        <f t="shared" ref="BD25" si="430">$D25*BC25</f>
        <v>0</v>
      </c>
      <c r="BE25" s="223">
        <v>0</v>
      </c>
      <c r="BF25" s="41">
        <f t="shared" ref="BF25" si="431">$D25*BE25</f>
        <v>0</v>
      </c>
      <c r="BG25" s="223">
        <v>0</v>
      </c>
      <c r="BH25" s="41">
        <f t="shared" ref="BH25" si="432">$D25*BG25</f>
        <v>0</v>
      </c>
      <c r="BI25" s="223">
        <v>0</v>
      </c>
      <c r="BJ25" s="41">
        <f t="shared" ref="BJ25" si="433">$D25*BI25</f>
        <v>0</v>
      </c>
      <c r="BK25" s="223">
        <v>0</v>
      </c>
      <c r="BL25" s="41">
        <f t="shared" ref="BL25" si="434">$D25*BK25</f>
        <v>0</v>
      </c>
      <c r="BM25" s="223">
        <v>0</v>
      </c>
      <c r="BN25" s="41">
        <f t="shared" ref="BN25" si="435">$D25*BM25</f>
        <v>0</v>
      </c>
      <c r="BO25" s="223">
        <v>0</v>
      </c>
      <c r="BP25" s="41">
        <f t="shared" ref="BP25" si="436">$D25*BO25</f>
        <v>0</v>
      </c>
      <c r="BQ25" s="223">
        <v>0</v>
      </c>
      <c r="BR25" s="41">
        <f t="shared" ref="BR25" si="437">$D25*BQ25</f>
        <v>0</v>
      </c>
      <c r="BS25" s="223">
        <v>0</v>
      </c>
      <c r="BT25" s="41">
        <f t="shared" ref="BT25" si="438">$D25*BS25</f>
        <v>0</v>
      </c>
      <c r="BU25" s="223">
        <v>0</v>
      </c>
      <c r="BV25" s="41">
        <f t="shared" ref="BV25" si="439">$D25*BU25</f>
        <v>0</v>
      </c>
      <c r="BW25" s="223">
        <v>0</v>
      </c>
      <c r="BX25" s="41">
        <f t="shared" ref="BX25" si="440">$D25*BW25</f>
        <v>0</v>
      </c>
    </row>
    <row r="26" spans="1:77" s="29" customFormat="1" ht="6" hidden="1" x14ac:dyDescent="0.15">
      <c r="A26" s="27"/>
      <c r="B26" s="34"/>
      <c r="C26" s="35" t="str">
        <f t="shared" ref="C26" si="441">IF(D25&lt;&gt;0,"T","")</f>
        <v/>
      </c>
      <c r="D26" s="36"/>
      <c r="E26" s="42" t="str">
        <f t="shared" ref="E26:F26" si="442">IF(E25&lt;&gt;0,"COLORIR","")</f>
        <v/>
      </c>
      <c r="F26" s="43" t="str">
        <f t="shared" si="442"/>
        <v/>
      </c>
      <c r="G26" s="42" t="str">
        <f t="shared" ref="G26:I26" si="443">IF(G25&lt;&gt;0,"COLORIR","")</f>
        <v/>
      </c>
      <c r="H26" s="43" t="str">
        <f t="shared" ref="H26:BR26" si="444">IF(H25&lt;&gt;0,"COLORIR","")</f>
        <v/>
      </c>
      <c r="I26" s="42" t="str">
        <f t="shared" si="443"/>
        <v/>
      </c>
      <c r="J26" s="43" t="str">
        <f t="shared" si="444"/>
        <v/>
      </c>
      <c r="K26" s="42" t="str">
        <f t="shared" si="444"/>
        <v/>
      </c>
      <c r="L26" s="43" t="str">
        <f t="shared" si="444"/>
        <v/>
      </c>
      <c r="M26" s="42" t="str">
        <f t="shared" si="444"/>
        <v/>
      </c>
      <c r="N26" s="43" t="str">
        <f t="shared" si="444"/>
        <v/>
      </c>
      <c r="O26" s="42" t="str">
        <f t="shared" si="444"/>
        <v/>
      </c>
      <c r="P26" s="43" t="str">
        <f t="shared" si="444"/>
        <v/>
      </c>
      <c r="Q26" s="42" t="str">
        <f t="shared" si="444"/>
        <v/>
      </c>
      <c r="R26" s="43" t="str">
        <f t="shared" si="444"/>
        <v/>
      </c>
      <c r="S26" s="42" t="str">
        <f t="shared" si="444"/>
        <v/>
      </c>
      <c r="T26" s="43" t="str">
        <f t="shared" si="444"/>
        <v/>
      </c>
      <c r="U26" s="42" t="str">
        <f t="shared" si="444"/>
        <v/>
      </c>
      <c r="V26" s="43" t="str">
        <f t="shared" si="444"/>
        <v/>
      </c>
      <c r="W26" s="42" t="str">
        <f t="shared" si="444"/>
        <v/>
      </c>
      <c r="X26" s="43" t="str">
        <f t="shared" si="444"/>
        <v/>
      </c>
      <c r="Y26" s="42" t="str">
        <f t="shared" si="444"/>
        <v/>
      </c>
      <c r="Z26" s="43" t="str">
        <f t="shared" si="444"/>
        <v/>
      </c>
      <c r="AA26" s="42" t="str">
        <f t="shared" si="444"/>
        <v/>
      </c>
      <c r="AB26" s="43" t="str">
        <f t="shared" si="444"/>
        <v/>
      </c>
      <c r="AC26" s="42" t="str">
        <f t="shared" si="444"/>
        <v/>
      </c>
      <c r="AD26" s="43" t="str">
        <f t="shared" si="444"/>
        <v/>
      </c>
      <c r="AE26" s="42" t="str">
        <f t="shared" si="444"/>
        <v/>
      </c>
      <c r="AF26" s="43" t="str">
        <f t="shared" si="444"/>
        <v/>
      </c>
      <c r="AG26" s="42" t="str">
        <f t="shared" si="444"/>
        <v/>
      </c>
      <c r="AH26" s="43" t="str">
        <f t="shared" si="444"/>
        <v/>
      </c>
      <c r="AI26" s="42" t="str">
        <f t="shared" si="444"/>
        <v/>
      </c>
      <c r="AJ26" s="43" t="str">
        <f t="shared" si="444"/>
        <v/>
      </c>
      <c r="AK26" s="42" t="str">
        <f t="shared" si="444"/>
        <v/>
      </c>
      <c r="AL26" s="43" t="str">
        <f t="shared" si="444"/>
        <v/>
      </c>
      <c r="AM26" s="42" t="str">
        <f t="shared" si="444"/>
        <v/>
      </c>
      <c r="AN26" s="43" t="str">
        <f t="shared" si="444"/>
        <v/>
      </c>
      <c r="AO26" s="42" t="str">
        <f t="shared" si="444"/>
        <v/>
      </c>
      <c r="AP26" s="43" t="str">
        <f t="shared" si="444"/>
        <v/>
      </c>
      <c r="AQ26" s="42" t="str">
        <f t="shared" si="444"/>
        <v/>
      </c>
      <c r="AR26" s="43" t="str">
        <f t="shared" si="444"/>
        <v/>
      </c>
      <c r="AS26" s="42" t="str">
        <f t="shared" si="444"/>
        <v/>
      </c>
      <c r="AT26" s="43" t="str">
        <f t="shared" si="444"/>
        <v/>
      </c>
      <c r="AU26" s="42" t="str">
        <f t="shared" si="444"/>
        <v/>
      </c>
      <c r="AV26" s="43" t="str">
        <f t="shared" si="444"/>
        <v/>
      </c>
      <c r="AW26" s="42" t="str">
        <f t="shared" si="444"/>
        <v/>
      </c>
      <c r="AX26" s="43" t="str">
        <f t="shared" si="444"/>
        <v/>
      </c>
      <c r="AY26" s="42" t="str">
        <f t="shared" si="444"/>
        <v/>
      </c>
      <c r="AZ26" s="43" t="str">
        <f t="shared" si="444"/>
        <v/>
      </c>
      <c r="BA26" s="42" t="str">
        <f t="shared" si="444"/>
        <v/>
      </c>
      <c r="BB26" s="43" t="str">
        <f t="shared" si="444"/>
        <v/>
      </c>
      <c r="BC26" s="42" t="str">
        <f t="shared" ref="BC26" si="445">IF(BC25&lt;&gt;0,"COLORIR","")</f>
        <v/>
      </c>
      <c r="BD26" s="43" t="str">
        <f t="shared" si="444"/>
        <v/>
      </c>
      <c r="BE26" s="42" t="str">
        <f t="shared" ref="BE26" si="446">IF(BE25&lt;&gt;0,"COLORIR","")</f>
        <v/>
      </c>
      <c r="BF26" s="43" t="str">
        <f t="shared" si="444"/>
        <v/>
      </c>
      <c r="BG26" s="42" t="str">
        <f t="shared" ref="BG26" si="447">IF(BG25&lt;&gt;0,"COLORIR","")</f>
        <v/>
      </c>
      <c r="BH26" s="43" t="str">
        <f t="shared" si="444"/>
        <v/>
      </c>
      <c r="BI26" s="42" t="str">
        <f t="shared" ref="BI26" si="448">IF(BI25&lt;&gt;0,"COLORIR","")</f>
        <v/>
      </c>
      <c r="BJ26" s="43" t="str">
        <f t="shared" si="444"/>
        <v/>
      </c>
      <c r="BK26" s="42" t="str">
        <f t="shared" ref="BK26" si="449">IF(BK25&lt;&gt;0,"COLORIR","")</f>
        <v/>
      </c>
      <c r="BL26" s="43" t="str">
        <f t="shared" si="444"/>
        <v/>
      </c>
      <c r="BM26" s="42" t="str">
        <f t="shared" ref="BM26" si="450">IF(BM25&lt;&gt;0,"COLORIR","")</f>
        <v/>
      </c>
      <c r="BN26" s="43" t="str">
        <f t="shared" si="444"/>
        <v/>
      </c>
      <c r="BO26" s="42" t="str">
        <f t="shared" ref="BO26" si="451">IF(BO25&lt;&gt;0,"COLORIR","")</f>
        <v/>
      </c>
      <c r="BP26" s="43" t="str">
        <f t="shared" si="444"/>
        <v/>
      </c>
      <c r="BQ26" s="42" t="str">
        <f t="shared" ref="BQ26" si="452">IF(BQ25&lt;&gt;0,"COLORIR","")</f>
        <v/>
      </c>
      <c r="BR26" s="43" t="str">
        <f t="shared" si="444"/>
        <v/>
      </c>
      <c r="BS26" s="42" t="str">
        <f t="shared" ref="BS26" si="453">IF(BS25&lt;&gt;0,"COLORIR","")</f>
        <v/>
      </c>
      <c r="BT26" s="43" t="str">
        <f t="shared" ref="BT26:BX26" si="454">IF(BT25&lt;&gt;0,"COLORIR","")</f>
        <v/>
      </c>
      <c r="BU26" s="42" t="str">
        <f t="shared" si="454"/>
        <v/>
      </c>
      <c r="BV26" s="43" t="str">
        <f t="shared" si="454"/>
        <v/>
      </c>
      <c r="BW26" s="42" t="str">
        <f t="shared" si="454"/>
        <v/>
      </c>
      <c r="BX26" s="43" t="str">
        <f t="shared" si="454"/>
        <v/>
      </c>
      <c r="BY26" s="28"/>
    </row>
    <row r="27" spans="1:77" hidden="1" x14ac:dyDescent="0.2">
      <c r="A27" s="18"/>
      <c r="B27" s="31" t="str">
        <f t="shared" ref="B27" si="455">" "&amp;B25+1&amp;" "</f>
        <v xml:space="preserve"> 10 </v>
      </c>
      <c r="C27" s="32" t="str">
        <f>IFERROR(VLOOKUP(B27,PLANILHA!B:K,4,FALSE),"")</f>
        <v/>
      </c>
      <c r="D27" s="33">
        <f>IFERROR(VLOOKUP(B27,PLANILHA!B:K,9,FALSE),0)</f>
        <v>0</v>
      </c>
      <c r="E27" s="223">
        <v>0</v>
      </c>
      <c r="F27" s="41">
        <f t="shared" ref="F27" si="456">$D27*E27</f>
        <v>0</v>
      </c>
      <c r="G27" s="223">
        <v>0</v>
      </c>
      <c r="H27" s="41">
        <f t="shared" ref="H27" si="457">$D27*G27</f>
        <v>0</v>
      </c>
      <c r="I27" s="223">
        <v>0</v>
      </c>
      <c r="J27" s="41">
        <f t="shared" ref="J27" si="458">$D27*I27</f>
        <v>0</v>
      </c>
      <c r="K27" s="223">
        <v>0</v>
      </c>
      <c r="L27" s="41">
        <f t="shared" ref="L27" si="459">$D27*K27</f>
        <v>0</v>
      </c>
      <c r="M27" s="223">
        <v>0</v>
      </c>
      <c r="N27" s="41">
        <f t="shared" ref="N27" si="460">$D27*M27</f>
        <v>0</v>
      </c>
      <c r="O27" s="223">
        <v>0</v>
      </c>
      <c r="P27" s="41">
        <f t="shared" ref="P27" si="461">$D27*O27</f>
        <v>0</v>
      </c>
      <c r="Q27" s="223">
        <v>0</v>
      </c>
      <c r="R27" s="41">
        <f t="shared" ref="R27" si="462">$D27*Q27</f>
        <v>0</v>
      </c>
      <c r="S27" s="223">
        <v>0</v>
      </c>
      <c r="T27" s="41">
        <f t="shared" ref="T27" si="463">$D27*S27</f>
        <v>0</v>
      </c>
      <c r="U27" s="223">
        <v>0</v>
      </c>
      <c r="V27" s="41">
        <f t="shared" ref="V27" si="464">$D27*U27</f>
        <v>0</v>
      </c>
      <c r="W27" s="223">
        <v>0</v>
      </c>
      <c r="X27" s="41">
        <f t="shared" ref="X27" si="465">$D27*W27</f>
        <v>0</v>
      </c>
      <c r="Y27" s="223">
        <v>0</v>
      </c>
      <c r="Z27" s="41">
        <f t="shared" ref="Z27" si="466">$D27*Y27</f>
        <v>0</v>
      </c>
      <c r="AA27" s="223">
        <v>0</v>
      </c>
      <c r="AB27" s="41">
        <f t="shared" ref="AB27" si="467">$D27*AA27</f>
        <v>0</v>
      </c>
      <c r="AC27" s="223">
        <v>0</v>
      </c>
      <c r="AD27" s="41">
        <f t="shared" ref="AD27" si="468">$D27*AC27</f>
        <v>0</v>
      </c>
      <c r="AE27" s="223">
        <v>0</v>
      </c>
      <c r="AF27" s="41">
        <f t="shared" ref="AF27" si="469">$D27*AE27</f>
        <v>0</v>
      </c>
      <c r="AG27" s="223">
        <v>0</v>
      </c>
      <c r="AH27" s="41">
        <f t="shared" ref="AH27" si="470">$D27*AG27</f>
        <v>0</v>
      </c>
      <c r="AI27" s="223">
        <v>0</v>
      </c>
      <c r="AJ27" s="41">
        <f t="shared" ref="AJ27" si="471">$D27*AI27</f>
        <v>0</v>
      </c>
      <c r="AK27" s="223">
        <v>0</v>
      </c>
      <c r="AL27" s="41">
        <f t="shared" ref="AL27" si="472">$D27*AK27</f>
        <v>0</v>
      </c>
      <c r="AM27" s="223">
        <v>0</v>
      </c>
      <c r="AN27" s="41">
        <f t="shared" ref="AN27" si="473">$D27*AM27</f>
        <v>0</v>
      </c>
      <c r="AO27" s="223">
        <v>0</v>
      </c>
      <c r="AP27" s="41">
        <f t="shared" ref="AP27" si="474">$D27*AO27</f>
        <v>0</v>
      </c>
      <c r="AQ27" s="223">
        <v>0</v>
      </c>
      <c r="AR27" s="41">
        <f t="shared" ref="AR27" si="475">$D27*AQ27</f>
        <v>0</v>
      </c>
      <c r="AS27" s="223">
        <v>0</v>
      </c>
      <c r="AT27" s="41">
        <f t="shared" ref="AT27" si="476">$D27*AS27</f>
        <v>0</v>
      </c>
      <c r="AU27" s="223">
        <v>0</v>
      </c>
      <c r="AV27" s="41">
        <f t="shared" ref="AV27" si="477">$D27*AU27</f>
        <v>0</v>
      </c>
      <c r="AW27" s="223">
        <v>0</v>
      </c>
      <c r="AX27" s="41">
        <f t="shared" ref="AX27" si="478">$D27*AW27</f>
        <v>0</v>
      </c>
      <c r="AY27" s="223">
        <v>0</v>
      </c>
      <c r="AZ27" s="41">
        <f t="shared" ref="AZ27" si="479">$D27*AY27</f>
        <v>0</v>
      </c>
      <c r="BA27" s="223">
        <v>0</v>
      </c>
      <c r="BB27" s="41">
        <f t="shared" ref="BB27" si="480">$D27*BA27</f>
        <v>0</v>
      </c>
      <c r="BC27" s="223">
        <v>0</v>
      </c>
      <c r="BD27" s="41">
        <f t="shared" ref="BD27" si="481">$D27*BC27</f>
        <v>0</v>
      </c>
      <c r="BE27" s="223">
        <v>0</v>
      </c>
      <c r="BF27" s="41">
        <f t="shared" ref="BF27" si="482">$D27*BE27</f>
        <v>0</v>
      </c>
      <c r="BG27" s="223">
        <v>0</v>
      </c>
      <c r="BH27" s="41">
        <f t="shared" ref="BH27" si="483">$D27*BG27</f>
        <v>0</v>
      </c>
      <c r="BI27" s="223">
        <v>0</v>
      </c>
      <c r="BJ27" s="41">
        <f t="shared" ref="BJ27" si="484">$D27*BI27</f>
        <v>0</v>
      </c>
      <c r="BK27" s="223">
        <v>0</v>
      </c>
      <c r="BL27" s="41">
        <f t="shared" ref="BL27" si="485">$D27*BK27</f>
        <v>0</v>
      </c>
      <c r="BM27" s="223">
        <v>0</v>
      </c>
      <c r="BN27" s="41">
        <f t="shared" ref="BN27" si="486">$D27*BM27</f>
        <v>0</v>
      </c>
      <c r="BO27" s="223">
        <v>0</v>
      </c>
      <c r="BP27" s="41">
        <f t="shared" ref="BP27" si="487">$D27*BO27</f>
        <v>0</v>
      </c>
      <c r="BQ27" s="223">
        <v>0</v>
      </c>
      <c r="BR27" s="41">
        <f t="shared" ref="BR27" si="488">$D27*BQ27</f>
        <v>0</v>
      </c>
      <c r="BS27" s="223">
        <v>0</v>
      </c>
      <c r="BT27" s="41">
        <f t="shared" ref="BT27" si="489">$D27*BS27</f>
        <v>0</v>
      </c>
      <c r="BU27" s="223">
        <v>0</v>
      </c>
      <c r="BV27" s="41">
        <f t="shared" ref="BV27" si="490">$D27*BU27</f>
        <v>0</v>
      </c>
      <c r="BW27" s="223">
        <v>0</v>
      </c>
      <c r="BX27" s="41">
        <f t="shared" ref="BX27" si="491">$D27*BW27</f>
        <v>0</v>
      </c>
    </row>
    <row r="28" spans="1:77" s="29" customFormat="1" ht="6" hidden="1" x14ac:dyDescent="0.15">
      <c r="A28" s="27"/>
      <c r="B28" s="34"/>
      <c r="C28" s="35" t="str">
        <f t="shared" ref="C28" si="492">IF(D27&lt;&gt;0,"T","")</f>
        <v/>
      </c>
      <c r="D28" s="36"/>
      <c r="E28" s="42" t="str">
        <f t="shared" ref="E28:F28" si="493">IF(E27&lt;&gt;0,"COLORIR","")</f>
        <v/>
      </c>
      <c r="F28" s="43" t="str">
        <f t="shared" si="493"/>
        <v/>
      </c>
      <c r="G28" s="42" t="str">
        <f t="shared" ref="G28:I28" si="494">IF(G27&lt;&gt;0,"COLORIR","")</f>
        <v/>
      </c>
      <c r="H28" s="43" t="str">
        <f t="shared" ref="H28:BR28" si="495">IF(H27&lt;&gt;0,"COLORIR","")</f>
        <v/>
      </c>
      <c r="I28" s="42" t="str">
        <f t="shared" si="494"/>
        <v/>
      </c>
      <c r="J28" s="43" t="str">
        <f t="shared" si="495"/>
        <v/>
      </c>
      <c r="K28" s="42" t="str">
        <f t="shared" si="495"/>
        <v/>
      </c>
      <c r="L28" s="43" t="str">
        <f t="shared" si="495"/>
        <v/>
      </c>
      <c r="M28" s="42" t="str">
        <f t="shared" si="495"/>
        <v/>
      </c>
      <c r="N28" s="43" t="str">
        <f t="shared" si="495"/>
        <v/>
      </c>
      <c r="O28" s="42" t="str">
        <f t="shared" si="495"/>
        <v/>
      </c>
      <c r="P28" s="43" t="str">
        <f t="shared" si="495"/>
        <v/>
      </c>
      <c r="Q28" s="42" t="str">
        <f t="shared" si="495"/>
        <v/>
      </c>
      <c r="R28" s="43" t="str">
        <f t="shared" si="495"/>
        <v/>
      </c>
      <c r="S28" s="42" t="str">
        <f t="shared" si="495"/>
        <v/>
      </c>
      <c r="T28" s="43" t="str">
        <f t="shared" si="495"/>
        <v/>
      </c>
      <c r="U28" s="42" t="str">
        <f t="shared" si="495"/>
        <v/>
      </c>
      <c r="V28" s="43" t="str">
        <f t="shared" si="495"/>
        <v/>
      </c>
      <c r="W28" s="42" t="str">
        <f t="shared" si="495"/>
        <v/>
      </c>
      <c r="X28" s="43" t="str">
        <f t="shared" si="495"/>
        <v/>
      </c>
      <c r="Y28" s="42" t="str">
        <f t="shared" si="495"/>
        <v/>
      </c>
      <c r="Z28" s="43" t="str">
        <f t="shared" si="495"/>
        <v/>
      </c>
      <c r="AA28" s="42" t="str">
        <f t="shared" si="495"/>
        <v/>
      </c>
      <c r="AB28" s="43" t="str">
        <f t="shared" si="495"/>
        <v/>
      </c>
      <c r="AC28" s="42" t="str">
        <f t="shared" si="495"/>
        <v/>
      </c>
      <c r="AD28" s="43" t="str">
        <f t="shared" si="495"/>
        <v/>
      </c>
      <c r="AE28" s="42" t="str">
        <f t="shared" si="495"/>
        <v/>
      </c>
      <c r="AF28" s="43" t="str">
        <f t="shared" si="495"/>
        <v/>
      </c>
      <c r="AG28" s="42" t="str">
        <f t="shared" si="495"/>
        <v/>
      </c>
      <c r="AH28" s="43" t="str">
        <f t="shared" si="495"/>
        <v/>
      </c>
      <c r="AI28" s="42" t="str">
        <f t="shared" si="495"/>
        <v/>
      </c>
      <c r="AJ28" s="43" t="str">
        <f t="shared" si="495"/>
        <v/>
      </c>
      <c r="AK28" s="42" t="str">
        <f t="shared" si="495"/>
        <v/>
      </c>
      <c r="AL28" s="43" t="str">
        <f t="shared" si="495"/>
        <v/>
      </c>
      <c r="AM28" s="42" t="str">
        <f t="shared" si="495"/>
        <v/>
      </c>
      <c r="AN28" s="43" t="str">
        <f t="shared" si="495"/>
        <v/>
      </c>
      <c r="AO28" s="42" t="str">
        <f t="shared" si="495"/>
        <v/>
      </c>
      <c r="AP28" s="43" t="str">
        <f t="shared" si="495"/>
        <v/>
      </c>
      <c r="AQ28" s="42" t="str">
        <f t="shared" si="495"/>
        <v/>
      </c>
      <c r="AR28" s="43" t="str">
        <f t="shared" si="495"/>
        <v/>
      </c>
      <c r="AS28" s="42" t="str">
        <f t="shared" si="495"/>
        <v/>
      </c>
      <c r="AT28" s="43" t="str">
        <f t="shared" si="495"/>
        <v/>
      </c>
      <c r="AU28" s="42" t="str">
        <f t="shared" si="495"/>
        <v/>
      </c>
      <c r="AV28" s="43" t="str">
        <f t="shared" si="495"/>
        <v/>
      </c>
      <c r="AW28" s="42" t="str">
        <f t="shared" si="495"/>
        <v/>
      </c>
      <c r="AX28" s="43" t="str">
        <f t="shared" si="495"/>
        <v/>
      </c>
      <c r="AY28" s="42" t="str">
        <f t="shared" si="495"/>
        <v/>
      </c>
      <c r="AZ28" s="43" t="str">
        <f t="shared" si="495"/>
        <v/>
      </c>
      <c r="BA28" s="42" t="str">
        <f t="shared" si="495"/>
        <v/>
      </c>
      <c r="BB28" s="43" t="str">
        <f t="shared" si="495"/>
        <v/>
      </c>
      <c r="BC28" s="42" t="str">
        <f t="shared" ref="BC28" si="496">IF(BC27&lt;&gt;0,"COLORIR","")</f>
        <v/>
      </c>
      <c r="BD28" s="43" t="str">
        <f t="shared" si="495"/>
        <v/>
      </c>
      <c r="BE28" s="42" t="str">
        <f t="shared" ref="BE28" si="497">IF(BE27&lt;&gt;0,"COLORIR","")</f>
        <v/>
      </c>
      <c r="BF28" s="43" t="str">
        <f t="shared" si="495"/>
        <v/>
      </c>
      <c r="BG28" s="42" t="str">
        <f t="shared" ref="BG28" si="498">IF(BG27&lt;&gt;0,"COLORIR","")</f>
        <v/>
      </c>
      <c r="BH28" s="43" t="str">
        <f t="shared" si="495"/>
        <v/>
      </c>
      <c r="BI28" s="42" t="str">
        <f t="shared" ref="BI28" si="499">IF(BI27&lt;&gt;0,"COLORIR","")</f>
        <v/>
      </c>
      <c r="BJ28" s="43" t="str">
        <f t="shared" si="495"/>
        <v/>
      </c>
      <c r="BK28" s="42" t="str">
        <f t="shared" ref="BK28" si="500">IF(BK27&lt;&gt;0,"COLORIR","")</f>
        <v/>
      </c>
      <c r="BL28" s="43" t="str">
        <f t="shared" si="495"/>
        <v/>
      </c>
      <c r="BM28" s="42" t="str">
        <f t="shared" ref="BM28" si="501">IF(BM27&lt;&gt;0,"COLORIR","")</f>
        <v/>
      </c>
      <c r="BN28" s="43" t="str">
        <f t="shared" si="495"/>
        <v/>
      </c>
      <c r="BO28" s="42" t="str">
        <f t="shared" ref="BO28" si="502">IF(BO27&lt;&gt;0,"COLORIR","")</f>
        <v/>
      </c>
      <c r="BP28" s="43" t="str">
        <f t="shared" si="495"/>
        <v/>
      </c>
      <c r="BQ28" s="42" t="str">
        <f t="shared" ref="BQ28" si="503">IF(BQ27&lt;&gt;0,"COLORIR","")</f>
        <v/>
      </c>
      <c r="BR28" s="43" t="str">
        <f t="shared" si="495"/>
        <v/>
      </c>
      <c r="BS28" s="42" t="str">
        <f t="shared" ref="BS28" si="504">IF(BS27&lt;&gt;0,"COLORIR","")</f>
        <v/>
      </c>
      <c r="BT28" s="43" t="str">
        <f t="shared" ref="BT28:BX28" si="505">IF(BT27&lt;&gt;0,"COLORIR","")</f>
        <v/>
      </c>
      <c r="BU28" s="42" t="str">
        <f t="shared" si="505"/>
        <v/>
      </c>
      <c r="BV28" s="43" t="str">
        <f t="shared" si="505"/>
        <v/>
      </c>
      <c r="BW28" s="42" t="str">
        <f t="shared" si="505"/>
        <v/>
      </c>
      <c r="BX28" s="43" t="str">
        <f t="shared" si="505"/>
        <v/>
      </c>
      <c r="BY28" s="28"/>
    </row>
    <row r="29" spans="1:77" hidden="1" x14ac:dyDescent="0.2">
      <c r="A29" s="18"/>
      <c r="B29" s="31" t="str">
        <f t="shared" ref="B29" si="506">" "&amp;B27+1&amp;" "</f>
        <v xml:space="preserve"> 11 </v>
      </c>
      <c r="C29" s="32" t="str">
        <f>IFERROR(VLOOKUP(B29,PLANILHA!B:K,4,FALSE),"")</f>
        <v/>
      </c>
      <c r="D29" s="33">
        <f>IFERROR(VLOOKUP(B29,PLANILHA!B:K,9,FALSE),0)</f>
        <v>0</v>
      </c>
      <c r="E29" s="223">
        <v>0</v>
      </c>
      <c r="F29" s="41">
        <f t="shared" ref="F29" si="507">$D29*E29</f>
        <v>0</v>
      </c>
      <c r="G29" s="223">
        <v>0</v>
      </c>
      <c r="H29" s="41">
        <f t="shared" ref="H29" si="508">$D29*G29</f>
        <v>0</v>
      </c>
      <c r="I29" s="223">
        <v>0</v>
      </c>
      <c r="J29" s="41">
        <f t="shared" ref="J29" si="509">$D29*I29</f>
        <v>0</v>
      </c>
      <c r="K29" s="223">
        <v>0</v>
      </c>
      <c r="L29" s="41">
        <f t="shared" ref="L29" si="510">$D29*K29</f>
        <v>0</v>
      </c>
      <c r="M29" s="223">
        <v>0</v>
      </c>
      <c r="N29" s="41">
        <f t="shared" ref="N29" si="511">$D29*M29</f>
        <v>0</v>
      </c>
      <c r="O29" s="223">
        <v>0</v>
      </c>
      <c r="P29" s="41">
        <f t="shared" ref="P29" si="512">$D29*O29</f>
        <v>0</v>
      </c>
      <c r="Q29" s="223">
        <v>0</v>
      </c>
      <c r="R29" s="41">
        <f t="shared" ref="R29" si="513">$D29*Q29</f>
        <v>0</v>
      </c>
      <c r="S29" s="223">
        <v>0</v>
      </c>
      <c r="T29" s="41">
        <f t="shared" ref="T29" si="514">$D29*S29</f>
        <v>0</v>
      </c>
      <c r="U29" s="223">
        <v>0</v>
      </c>
      <c r="V29" s="41">
        <f t="shared" ref="V29" si="515">$D29*U29</f>
        <v>0</v>
      </c>
      <c r="W29" s="223">
        <v>0</v>
      </c>
      <c r="X29" s="41">
        <f t="shared" ref="X29" si="516">$D29*W29</f>
        <v>0</v>
      </c>
      <c r="Y29" s="223">
        <v>0</v>
      </c>
      <c r="Z29" s="41">
        <f t="shared" ref="Z29" si="517">$D29*Y29</f>
        <v>0</v>
      </c>
      <c r="AA29" s="223">
        <v>0</v>
      </c>
      <c r="AB29" s="41">
        <f t="shared" ref="AB29" si="518">$D29*AA29</f>
        <v>0</v>
      </c>
      <c r="AC29" s="223">
        <v>0</v>
      </c>
      <c r="AD29" s="41">
        <f t="shared" ref="AD29" si="519">$D29*AC29</f>
        <v>0</v>
      </c>
      <c r="AE29" s="223">
        <v>0</v>
      </c>
      <c r="AF29" s="41">
        <f t="shared" ref="AF29" si="520">$D29*AE29</f>
        <v>0</v>
      </c>
      <c r="AG29" s="223">
        <v>0</v>
      </c>
      <c r="AH29" s="41">
        <f t="shared" ref="AH29" si="521">$D29*AG29</f>
        <v>0</v>
      </c>
      <c r="AI29" s="223">
        <v>0</v>
      </c>
      <c r="AJ29" s="41">
        <f t="shared" ref="AJ29" si="522">$D29*AI29</f>
        <v>0</v>
      </c>
      <c r="AK29" s="223">
        <v>0</v>
      </c>
      <c r="AL29" s="41">
        <f t="shared" ref="AL29" si="523">$D29*AK29</f>
        <v>0</v>
      </c>
      <c r="AM29" s="223">
        <v>0</v>
      </c>
      <c r="AN29" s="41">
        <f t="shared" ref="AN29" si="524">$D29*AM29</f>
        <v>0</v>
      </c>
      <c r="AO29" s="223">
        <v>0</v>
      </c>
      <c r="AP29" s="41">
        <f t="shared" ref="AP29" si="525">$D29*AO29</f>
        <v>0</v>
      </c>
      <c r="AQ29" s="223">
        <v>0</v>
      </c>
      <c r="AR29" s="41">
        <f t="shared" ref="AR29" si="526">$D29*AQ29</f>
        <v>0</v>
      </c>
      <c r="AS29" s="223">
        <v>0</v>
      </c>
      <c r="AT29" s="41">
        <f t="shared" ref="AT29" si="527">$D29*AS29</f>
        <v>0</v>
      </c>
      <c r="AU29" s="223">
        <v>0</v>
      </c>
      <c r="AV29" s="41">
        <f t="shared" ref="AV29" si="528">$D29*AU29</f>
        <v>0</v>
      </c>
      <c r="AW29" s="223">
        <v>0</v>
      </c>
      <c r="AX29" s="41">
        <f t="shared" ref="AX29" si="529">$D29*AW29</f>
        <v>0</v>
      </c>
      <c r="AY29" s="223">
        <v>0</v>
      </c>
      <c r="AZ29" s="41">
        <f t="shared" ref="AZ29" si="530">$D29*AY29</f>
        <v>0</v>
      </c>
      <c r="BA29" s="223">
        <v>0</v>
      </c>
      <c r="BB29" s="41">
        <f t="shared" ref="BB29" si="531">$D29*BA29</f>
        <v>0</v>
      </c>
      <c r="BC29" s="223">
        <v>0</v>
      </c>
      <c r="BD29" s="41">
        <f t="shared" ref="BD29" si="532">$D29*BC29</f>
        <v>0</v>
      </c>
      <c r="BE29" s="223">
        <v>0</v>
      </c>
      <c r="BF29" s="41">
        <f t="shared" ref="BF29" si="533">$D29*BE29</f>
        <v>0</v>
      </c>
      <c r="BG29" s="223">
        <v>0</v>
      </c>
      <c r="BH29" s="41">
        <f t="shared" ref="BH29" si="534">$D29*BG29</f>
        <v>0</v>
      </c>
      <c r="BI29" s="223">
        <v>0</v>
      </c>
      <c r="BJ29" s="41">
        <f t="shared" ref="BJ29" si="535">$D29*BI29</f>
        <v>0</v>
      </c>
      <c r="BK29" s="223">
        <v>0</v>
      </c>
      <c r="BL29" s="41">
        <f t="shared" ref="BL29" si="536">$D29*BK29</f>
        <v>0</v>
      </c>
      <c r="BM29" s="223">
        <v>0</v>
      </c>
      <c r="BN29" s="41">
        <f t="shared" ref="BN29" si="537">$D29*BM29</f>
        <v>0</v>
      </c>
      <c r="BO29" s="223">
        <v>0</v>
      </c>
      <c r="BP29" s="41">
        <f t="shared" ref="BP29" si="538">$D29*BO29</f>
        <v>0</v>
      </c>
      <c r="BQ29" s="223">
        <v>0</v>
      </c>
      <c r="BR29" s="41">
        <f t="shared" ref="BR29" si="539">$D29*BQ29</f>
        <v>0</v>
      </c>
      <c r="BS29" s="223">
        <v>0</v>
      </c>
      <c r="BT29" s="41">
        <f t="shared" ref="BT29" si="540">$D29*BS29</f>
        <v>0</v>
      </c>
      <c r="BU29" s="223">
        <v>0</v>
      </c>
      <c r="BV29" s="41">
        <f t="shared" ref="BV29" si="541">$D29*BU29</f>
        <v>0</v>
      </c>
      <c r="BW29" s="223">
        <v>0</v>
      </c>
      <c r="BX29" s="41">
        <f t="shared" ref="BX29" si="542">$D29*BW29</f>
        <v>0</v>
      </c>
    </row>
    <row r="30" spans="1:77" s="29" customFormat="1" ht="6" hidden="1" x14ac:dyDescent="0.15">
      <c r="A30" s="27"/>
      <c r="B30" s="34"/>
      <c r="C30" s="35" t="str">
        <f t="shared" ref="C30" si="543">IF(D29&lt;&gt;0,"T","")</f>
        <v/>
      </c>
      <c r="D30" s="36"/>
      <c r="E30" s="42" t="str">
        <f t="shared" ref="E30:F30" si="544">IF(E29&lt;&gt;0,"COLORIR","")</f>
        <v/>
      </c>
      <c r="F30" s="43" t="str">
        <f t="shared" si="544"/>
        <v/>
      </c>
      <c r="G30" s="42" t="str">
        <f t="shared" ref="G30:I30" si="545">IF(G29&lt;&gt;0,"COLORIR","")</f>
        <v/>
      </c>
      <c r="H30" s="43" t="str">
        <f t="shared" ref="H30:BR30" si="546">IF(H29&lt;&gt;0,"COLORIR","")</f>
        <v/>
      </c>
      <c r="I30" s="42" t="str">
        <f t="shared" si="545"/>
        <v/>
      </c>
      <c r="J30" s="43" t="str">
        <f t="shared" si="546"/>
        <v/>
      </c>
      <c r="K30" s="42" t="str">
        <f t="shared" si="546"/>
        <v/>
      </c>
      <c r="L30" s="43" t="str">
        <f t="shared" si="546"/>
        <v/>
      </c>
      <c r="M30" s="42" t="str">
        <f t="shared" si="546"/>
        <v/>
      </c>
      <c r="N30" s="43" t="str">
        <f t="shared" si="546"/>
        <v/>
      </c>
      <c r="O30" s="42" t="str">
        <f t="shared" si="546"/>
        <v/>
      </c>
      <c r="P30" s="43" t="str">
        <f t="shared" si="546"/>
        <v/>
      </c>
      <c r="Q30" s="42" t="str">
        <f t="shared" si="546"/>
        <v/>
      </c>
      <c r="R30" s="43" t="str">
        <f t="shared" si="546"/>
        <v/>
      </c>
      <c r="S30" s="42" t="str">
        <f t="shared" si="546"/>
        <v/>
      </c>
      <c r="T30" s="43" t="str">
        <f t="shared" si="546"/>
        <v/>
      </c>
      <c r="U30" s="42" t="str">
        <f t="shared" si="546"/>
        <v/>
      </c>
      <c r="V30" s="43" t="str">
        <f t="shared" si="546"/>
        <v/>
      </c>
      <c r="W30" s="42" t="str">
        <f t="shared" si="546"/>
        <v/>
      </c>
      <c r="X30" s="43" t="str">
        <f t="shared" si="546"/>
        <v/>
      </c>
      <c r="Y30" s="42" t="str">
        <f t="shared" si="546"/>
        <v/>
      </c>
      <c r="Z30" s="43" t="str">
        <f t="shared" si="546"/>
        <v/>
      </c>
      <c r="AA30" s="42" t="str">
        <f t="shared" si="546"/>
        <v/>
      </c>
      <c r="AB30" s="43" t="str">
        <f t="shared" si="546"/>
        <v/>
      </c>
      <c r="AC30" s="42" t="str">
        <f t="shared" si="546"/>
        <v/>
      </c>
      <c r="AD30" s="43" t="str">
        <f t="shared" si="546"/>
        <v/>
      </c>
      <c r="AE30" s="42" t="str">
        <f t="shared" si="546"/>
        <v/>
      </c>
      <c r="AF30" s="43" t="str">
        <f t="shared" si="546"/>
        <v/>
      </c>
      <c r="AG30" s="42" t="str">
        <f t="shared" si="546"/>
        <v/>
      </c>
      <c r="AH30" s="43" t="str">
        <f t="shared" si="546"/>
        <v/>
      </c>
      <c r="AI30" s="42" t="str">
        <f t="shared" si="546"/>
        <v/>
      </c>
      <c r="AJ30" s="43" t="str">
        <f t="shared" si="546"/>
        <v/>
      </c>
      <c r="AK30" s="42" t="str">
        <f t="shared" si="546"/>
        <v/>
      </c>
      <c r="AL30" s="43" t="str">
        <f t="shared" si="546"/>
        <v/>
      </c>
      <c r="AM30" s="42" t="str">
        <f t="shared" si="546"/>
        <v/>
      </c>
      <c r="AN30" s="43" t="str">
        <f t="shared" si="546"/>
        <v/>
      </c>
      <c r="AO30" s="42" t="str">
        <f t="shared" si="546"/>
        <v/>
      </c>
      <c r="AP30" s="43" t="str">
        <f t="shared" si="546"/>
        <v/>
      </c>
      <c r="AQ30" s="42" t="str">
        <f t="shared" si="546"/>
        <v/>
      </c>
      <c r="AR30" s="43" t="str">
        <f t="shared" si="546"/>
        <v/>
      </c>
      <c r="AS30" s="42" t="str">
        <f t="shared" si="546"/>
        <v/>
      </c>
      <c r="AT30" s="43" t="str">
        <f t="shared" si="546"/>
        <v/>
      </c>
      <c r="AU30" s="42" t="str">
        <f t="shared" si="546"/>
        <v/>
      </c>
      <c r="AV30" s="43" t="str">
        <f t="shared" si="546"/>
        <v/>
      </c>
      <c r="AW30" s="42" t="str">
        <f t="shared" si="546"/>
        <v/>
      </c>
      <c r="AX30" s="43" t="str">
        <f t="shared" si="546"/>
        <v/>
      </c>
      <c r="AY30" s="42" t="str">
        <f t="shared" si="546"/>
        <v/>
      </c>
      <c r="AZ30" s="43" t="str">
        <f t="shared" si="546"/>
        <v/>
      </c>
      <c r="BA30" s="42" t="str">
        <f t="shared" si="546"/>
        <v/>
      </c>
      <c r="BB30" s="43" t="str">
        <f t="shared" si="546"/>
        <v/>
      </c>
      <c r="BC30" s="42" t="str">
        <f t="shared" ref="BC30" si="547">IF(BC29&lt;&gt;0,"COLORIR","")</f>
        <v/>
      </c>
      <c r="BD30" s="43" t="str">
        <f t="shared" si="546"/>
        <v/>
      </c>
      <c r="BE30" s="42" t="str">
        <f t="shared" ref="BE30" si="548">IF(BE29&lt;&gt;0,"COLORIR","")</f>
        <v/>
      </c>
      <c r="BF30" s="43" t="str">
        <f t="shared" si="546"/>
        <v/>
      </c>
      <c r="BG30" s="42" t="str">
        <f t="shared" ref="BG30" si="549">IF(BG29&lt;&gt;0,"COLORIR","")</f>
        <v/>
      </c>
      <c r="BH30" s="43" t="str">
        <f t="shared" si="546"/>
        <v/>
      </c>
      <c r="BI30" s="42" t="str">
        <f t="shared" ref="BI30" si="550">IF(BI29&lt;&gt;0,"COLORIR","")</f>
        <v/>
      </c>
      <c r="BJ30" s="43" t="str">
        <f t="shared" si="546"/>
        <v/>
      </c>
      <c r="BK30" s="42" t="str">
        <f t="shared" ref="BK30" si="551">IF(BK29&lt;&gt;0,"COLORIR","")</f>
        <v/>
      </c>
      <c r="BL30" s="43" t="str">
        <f t="shared" si="546"/>
        <v/>
      </c>
      <c r="BM30" s="42" t="str">
        <f t="shared" ref="BM30" si="552">IF(BM29&lt;&gt;0,"COLORIR","")</f>
        <v/>
      </c>
      <c r="BN30" s="43" t="str">
        <f t="shared" si="546"/>
        <v/>
      </c>
      <c r="BO30" s="42" t="str">
        <f t="shared" ref="BO30" si="553">IF(BO29&lt;&gt;0,"COLORIR","")</f>
        <v/>
      </c>
      <c r="BP30" s="43" t="str">
        <f t="shared" si="546"/>
        <v/>
      </c>
      <c r="BQ30" s="42" t="str">
        <f t="shared" ref="BQ30" si="554">IF(BQ29&lt;&gt;0,"COLORIR","")</f>
        <v/>
      </c>
      <c r="BR30" s="43" t="str">
        <f t="shared" si="546"/>
        <v/>
      </c>
      <c r="BS30" s="42" t="str">
        <f t="shared" ref="BS30" si="555">IF(BS29&lt;&gt;0,"COLORIR","")</f>
        <v/>
      </c>
      <c r="BT30" s="43" t="str">
        <f t="shared" ref="BT30:BX30" si="556">IF(BT29&lt;&gt;0,"COLORIR","")</f>
        <v/>
      </c>
      <c r="BU30" s="42" t="str">
        <f t="shared" si="556"/>
        <v/>
      </c>
      <c r="BV30" s="43" t="str">
        <f t="shared" si="556"/>
        <v/>
      </c>
      <c r="BW30" s="42" t="str">
        <f t="shared" si="556"/>
        <v/>
      </c>
      <c r="BX30" s="43" t="str">
        <f t="shared" si="556"/>
        <v/>
      </c>
      <c r="BY30" s="28"/>
    </row>
    <row r="31" spans="1:77" hidden="1" x14ac:dyDescent="0.2">
      <c r="A31" s="18"/>
      <c r="B31" s="31" t="str">
        <f t="shared" ref="B31" si="557">" "&amp;B29+1&amp;" "</f>
        <v xml:space="preserve"> 12 </v>
      </c>
      <c r="C31" s="32" t="str">
        <f>IFERROR(VLOOKUP(B31,PLANILHA!B:K,4,FALSE),"")</f>
        <v/>
      </c>
      <c r="D31" s="33">
        <f>IFERROR(VLOOKUP(B31,PLANILHA!B:K,9,FALSE),0)</f>
        <v>0</v>
      </c>
      <c r="E31" s="223">
        <v>0</v>
      </c>
      <c r="F31" s="41">
        <f t="shared" ref="F31" si="558">$D31*E31</f>
        <v>0</v>
      </c>
      <c r="G31" s="223">
        <v>0</v>
      </c>
      <c r="H31" s="41">
        <f t="shared" ref="H31" si="559">$D31*G31</f>
        <v>0</v>
      </c>
      <c r="I31" s="223">
        <v>0</v>
      </c>
      <c r="J31" s="41">
        <f t="shared" ref="J31" si="560">$D31*I31</f>
        <v>0</v>
      </c>
      <c r="K31" s="223">
        <v>0</v>
      </c>
      <c r="L31" s="41">
        <f t="shared" ref="L31" si="561">$D31*K31</f>
        <v>0</v>
      </c>
      <c r="M31" s="223">
        <v>0</v>
      </c>
      <c r="N31" s="41">
        <f t="shared" ref="N31" si="562">$D31*M31</f>
        <v>0</v>
      </c>
      <c r="O31" s="223">
        <v>0</v>
      </c>
      <c r="P31" s="41">
        <f t="shared" ref="P31" si="563">$D31*O31</f>
        <v>0</v>
      </c>
      <c r="Q31" s="223">
        <v>0</v>
      </c>
      <c r="R31" s="41">
        <f t="shared" ref="R31" si="564">$D31*Q31</f>
        <v>0</v>
      </c>
      <c r="S31" s="223">
        <v>0</v>
      </c>
      <c r="T31" s="41">
        <f t="shared" ref="T31" si="565">$D31*S31</f>
        <v>0</v>
      </c>
      <c r="U31" s="223">
        <v>0</v>
      </c>
      <c r="V31" s="41">
        <f t="shared" ref="V31" si="566">$D31*U31</f>
        <v>0</v>
      </c>
      <c r="W31" s="223">
        <v>0</v>
      </c>
      <c r="X31" s="41">
        <f t="shared" ref="X31" si="567">$D31*W31</f>
        <v>0</v>
      </c>
      <c r="Y31" s="223">
        <v>0</v>
      </c>
      <c r="Z31" s="41">
        <f t="shared" ref="Z31" si="568">$D31*Y31</f>
        <v>0</v>
      </c>
      <c r="AA31" s="223">
        <v>0</v>
      </c>
      <c r="AB31" s="41">
        <f t="shared" ref="AB31" si="569">$D31*AA31</f>
        <v>0</v>
      </c>
      <c r="AC31" s="223">
        <v>0</v>
      </c>
      <c r="AD31" s="41">
        <f t="shared" ref="AD31" si="570">$D31*AC31</f>
        <v>0</v>
      </c>
      <c r="AE31" s="223">
        <v>0</v>
      </c>
      <c r="AF31" s="41">
        <f t="shared" ref="AF31" si="571">$D31*AE31</f>
        <v>0</v>
      </c>
      <c r="AG31" s="223">
        <v>0</v>
      </c>
      <c r="AH31" s="41">
        <f t="shared" ref="AH31" si="572">$D31*AG31</f>
        <v>0</v>
      </c>
      <c r="AI31" s="223">
        <v>0</v>
      </c>
      <c r="AJ31" s="41">
        <f t="shared" ref="AJ31" si="573">$D31*AI31</f>
        <v>0</v>
      </c>
      <c r="AK31" s="223">
        <v>0</v>
      </c>
      <c r="AL31" s="41">
        <f t="shared" ref="AL31" si="574">$D31*AK31</f>
        <v>0</v>
      </c>
      <c r="AM31" s="223">
        <v>0</v>
      </c>
      <c r="AN31" s="41">
        <f t="shared" ref="AN31" si="575">$D31*AM31</f>
        <v>0</v>
      </c>
      <c r="AO31" s="223">
        <v>0</v>
      </c>
      <c r="AP31" s="41">
        <f t="shared" ref="AP31" si="576">$D31*AO31</f>
        <v>0</v>
      </c>
      <c r="AQ31" s="223">
        <v>0</v>
      </c>
      <c r="AR31" s="41">
        <f t="shared" ref="AR31" si="577">$D31*AQ31</f>
        <v>0</v>
      </c>
      <c r="AS31" s="223">
        <v>0</v>
      </c>
      <c r="AT31" s="41">
        <f t="shared" ref="AT31" si="578">$D31*AS31</f>
        <v>0</v>
      </c>
      <c r="AU31" s="223">
        <v>0</v>
      </c>
      <c r="AV31" s="41">
        <f t="shared" ref="AV31" si="579">$D31*AU31</f>
        <v>0</v>
      </c>
      <c r="AW31" s="223">
        <v>0</v>
      </c>
      <c r="AX31" s="41">
        <f t="shared" ref="AX31" si="580">$D31*AW31</f>
        <v>0</v>
      </c>
      <c r="AY31" s="223">
        <v>0</v>
      </c>
      <c r="AZ31" s="41">
        <f t="shared" ref="AZ31" si="581">$D31*AY31</f>
        <v>0</v>
      </c>
      <c r="BA31" s="223">
        <v>0</v>
      </c>
      <c r="BB31" s="41">
        <f t="shared" ref="BB31" si="582">$D31*BA31</f>
        <v>0</v>
      </c>
      <c r="BC31" s="223">
        <v>0</v>
      </c>
      <c r="BD31" s="41">
        <f t="shared" ref="BD31" si="583">$D31*BC31</f>
        <v>0</v>
      </c>
      <c r="BE31" s="223">
        <v>0</v>
      </c>
      <c r="BF31" s="41">
        <f t="shared" ref="BF31" si="584">$D31*BE31</f>
        <v>0</v>
      </c>
      <c r="BG31" s="223">
        <v>0</v>
      </c>
      <c r="BH31" s="41">
        <f t="shared" ref="BH31" si="585">$D31*BG31</f>
        <v>0</v>
      </c>
      <c r="BI31" s="223">
        <v>0</v>
      </c>
      <c r="BJ31" s="41">
        <f t="shared" ref="BJ31" si="586">$D31*BI31</f>
        <v>0</v>
      </c>
      <c r="BK31" s="223">
        <v>0</v>
      </c>
      <c r="BL31" s="41">
        <f t="shared" ref="BL31" si="587">$D31*BK31</f>
        <v>0</v>
      </c>
      <c r="BM31" s="223">
        <v>0</v>
      </c>
      <c r="BN31" s="41">
        <f t="shared" ref="BN31" si="588">$D31*BM31</f>
        <v>0</v>
      </c>
      <c r="BO31" s="223">
        <v>0</v>
      </c>
      <c r="BP31" s="41">
        <f t="shared" ref="BP31" si="589">$D31*BO31</f>
        <v>0</v>
      </c>
      <c r="BQ31" s="223">
        <v>0</v>
      </c>
      <c r="BR31" s="41">
        <f t="shared" ref="BR31" si="590">$D31*BQ31</f>
        <v>0</v>
      </c>
      <c r="BS31" s="223">
        <v>0</v>
      </c>
      <c r="BT31" s="41">
        <f t="shared" ref="BT31" si="591">$D31*BS31</f>
        <v>0</v>
      </c>
      <c r="BU31" s="223">
        <v>0</v>
      </c>
      <c r="BV31" s="41">
        <f t="shared" ref="BV31" si="592">$D31*BU31</f>
        <v>0</v>
      </c>
      <c r="BW31" s="223">
        <v>0</v>
      </c>
      <c r="BX31" s="41">
        <f t="shared" ref="BX31" si="593">$D31*BW31</f>
        <v>0</v>
      </c>
    </row>
    <row r="32" spans="1:77" s="29" customFormat="1" ht="6" hidden="1" x14ac:dyDescent="0.15">
      <c r="A32" s="27"/>
      <c r="B32" s="34"/>
      <c r="C32" s="35" t="str">
        <f t="shared" ref="C32" si="594">IF(D31&lt;&gt;0,"T","")</f>
        <v/>
      </c>
      <c r="D32" s="36"/>
      <c r="E32" s="42" t="str">
        <f t="shared" ref="E32:F32" si="595">IF(E31&lt;&gt;0,"COLORIR","")</f>
        <v/>
      </c>
      <c r="F32" s="43" t="str">
        <f t="shared" si="595"/>
        <v/>
      </c>
      <c r="G32" s="42" t="str">
        <f t="shared" ref="G32:I32" si="596">IF(G31&lt;&gt;0,"COLORIR","")</f>
        <v/>
      </c>
      <c r="H32" s="43" t="str">
        <f t="shared" ref="H32:BR32" si="597">IF(H31&lt;&gt;0,"COLORIR","")</f>
        <v/>
      </c>
      <c r="I32" s="42" t="str">
        <f t="shared" si="596"/>
        <v/>
      </c>
      <c r="J32" s="43" t="str">
        <f t="shared" si="597"/>
        <v/>
      </c>
      <c r="K32" s="42" t="str">
        <f t="shared" si="597"/>
        <v/>
      </c>
      <c r="L32" s="43" t="str">
        <f t="shared" si="597"/>
        <v/>
      </c>
      <c r="M32" s="42" t="str">
        <f t="shared" si="597"/>
        <v/>
      </c>
      <c r="N32" s="43" t="str">
        <f t="shared" si="597"/>
        <v/>
      </c>
      <c r="O32" s="42" t="str">
        <f t="shared" si="597"/>
        <v/>
      </c>
      <c r="P32" s="43" t="str">
        <f t="shared" si="597"/>
        <v/>
      </c>
      <c r="Q32" s="42" t="str">
        <f t="shared" si="597"/>
        <v/>
      </c>
      <c r="R32" s="43" t="str">
        <f t="shared" si="597"/>
        <v/>
      </c>
      <c r="S32" s="42" t="str">
        <f t="shared" si="597"/>
        <v/>
      </c>
      <c r="T32" s="43" t="str">
        <f t="shared" si="597"/>
        <v/>
      </c>
      <c r="U32" s="42" t="str">
        <f t="shared" si="597"/>
        <v/>
      </c>
      <c r="V32" s="43" t="str">
        <f t="shared" si="597"/>
        <v/>
      </c>
      <c r="W32" s="42" t="str">
        <f t="shared" si="597"/>
        <v/>
      </c>
      <c r="X32" s="43" t="str">
        <f t="shared" si="597"/>
        <v/>
      </c>
      <c r="Y32" s="42" t="str">
        <f t="shared" si="597"/>
        <v/>
      </c>
      <c r="Z32" s="43" t="str">
        <f t="shared" si="597"/>
        <v/>
      </c>
      <c r="AA32" s="42" t="str">
        <f t="shared" si="597"/>
        <v/>
      </c>
      <c r="AB32" s="43" t="str">
        <f t="shared" si="597"/>
        <v/>
      </c>
      <c r="AC32" s="42" t="str">
        <f t="shared" si="597"/>
        <v/>
      </c>
      <c r="AD32" s="43" t="str">
        <f t="shared" si="597"/>
        <v/>
      </c>
      <c r="AE32" s="42" t="str">
        <f t="shared" si="597"/>
        <v/>
      </c>
      <c r="AF32" s="43" t="str">
        <f t="shared" si="597"/>
        <v/>
      </c>
      <c r="AG32" s="42" t="str">
        <f t="shared" si="597"/>
        <v/>
      </c>
      <c r="AH32" s="43" t="str">
        <f t="shared" si="597"/>
        <v/>
      </c>
      <c r="AI32" s="42" t="str">
        <f t="shared" si="597"/>
        <v/>
      </c>
      <c r="AJ32" s="43" t="str">
        <f t="shared" si="597"/>
        <v/>
      </c>
      <c r="AK32" s="42" t="str">
        <f t="shared" si="597"/>
        <v/>
      </c>
      <c r="AL32" s="43" t="str">
        <f t="shared" si="597"/>
        <v/>
      </c>
      <c r="AM32" s="42" t="str">
        <f t="shared" si="597"/>
        <v/>
      </c>
      <c r="AN32" s="43" t="str">
        <f t="shared" si="597"/>
        <v/>
      </c>
      <c r="AO32" s="42" t="str">
        <f t="shared" si="597"/>
        <v/>
      </c>
      <c r="AP32" s="43" t="str">
        <f t="shared" si="597"/>
        <v/>
      </c>
      <c r="AQ32" s="42" t="str">
        <f t="shared" si="597"/>
        <v/>
      </c>
      <c r="AR32" s="43" t="str">
        <f t="shared" si="597"/>
        <v/>
      </c>
      <c r="AS32" s="42" t="str">
        <f t="shared" si="597"/>
        <v/>
      </c>
      <c r="AT32" s="43" t="str">
        <f t="shared" si="597"/>
        <v/>
      </c>
      <c r="AU32" s="42" t="str">
        <f t="shared" si="597"/>
        <v/>
      </c>
      <c r="AV32" s="43" t="str">
        <f t="shared" si="597"/>
        <v/>
      </c>
      <c r="AW32" s="42" t="str">
        <f t="shared" si="597"/>
        <v/>
      </c>
      <c r="AX32" s="43" t="str">
        <f t="shared" si="597"/>
        <v/>
      </c>
      <c r="AY32" s="42" t="str">
        <f t="shared" si="597"/>
        <v/>
      </c>
      <c r="AZ32" s="43" t="str">
        <f t="shared" si="597"/>
        <v/>
      </c>
      <c r="BA32" s="42" t="str">
        <f t="shared" si="597"/>
        <v/>
      </c>
      <c r="BB32" s="43" t="str">
        <f t="shared" si="597"/>
        <v/>
      </c>
      <c r="BC32" s="42" t="str">
        <f t="shared" ref="BC32" si="598">IF(BC31&lt;&gt;0,"COLORIR","")</f>
        <v/>
      </c>
      <c r="BD32" s="43" t="str">
        <f t="shared" si="597"/>
        <v/>
      </c>
      <c r="BE32" s="42" t="str">
        <f t="shared" ref="BE32" si="599">IF(BE31&lt;&gt;0,"COLORIR","")</f>
        <v/>
      </c>
      <c r="BF32" s="43" t="str">
        <f t="shared" si="597"/>
        <v/>
      </c>
      <c r="BG32" s="42" t="str">
        <f t="shared" ref="BG32" si="600">IF(BG31&lt;&gt;0,"COLORIR","")</f>
        <v/>
      </c>
      <c r="BH32" s="43" t="str">
        <f t="shared" si="597"/>
        <v/>
      </c>
      <c r="BI32" s="42" t="str">
        <f t="shared" ref="BI32" si="601">IF(BI31&lt;&gt;0,"COLORIR","")</f>
        <v/>
      </c>
      <c r="BJ32" s="43" t="str">
        <f t="shared" si="597"/>
        <v/>
      </c>
      <c r="BK32" s="42" t="str">
        <f t="shared" ref="BK32" si="602">IF(BK31&lt;&gt;0,"COLORIR","")</f>
        <v/>
      </c>
      <c r="BL32" s="43" t="str">
        <f t="shared" si="597"/>
        <v/>
      </c>
      <c r="BM32" s="42" t="str">
        <f t="shared" ref="BM32" si="603">IF(BM31&lt;&gt;0,"COLORIR","")</f>
        <v/>
      </c>
      <c r="BN32" s="43" t="str">
        <f t="shared" si="597"/>
        <v/>
      </c>
      <c r="BO32" s="42" t="str">
        <f t="shared" ref="BO32" si="604">IF(BO31&lt;&gt;0,"COLORIR","")</f>
        <v/>
      </c>
      <c r="BP32" s="43" t="str">
        <f t="shared" si="597"/>
        <v/>
      </c>
      <c r="BQ32" s="42" t="str">
        <f t="shared" ref="BQ32" si="605">IF(BQ31&lt;&gt;0,"COLORIR","")</f>
        <v/>
      </c>
      <c r="BR32" s="43" t="str">
        <f t="shared" si="597"/>
        <v/>
      </c>
      <c r="BS32" s="42" t="str">
        <f t="shared" ref="BS32" si="606">IF(BS31&lt;&gt;0,"COLORIR","")</f>
        <v/>
      </c>
      <c r="BT32" s="43" t="str">
        <f t="shared" ref="BT32:BX32" si="607">IF(BT31&lt;&gt;0,"COLORIR","")</f>
        <v/>
      </c>
      <c r="BU32" s="42" t="str">
        <f t="shared" si="607"/>
        <v/>
      </c>
      <c r="BV32" s="43" t="str">
        <f t="shared" si="607"/>
        <v/>
      </c>
      <c r="BW32" s="42" t="str">
        <f t="shared" si="607"/>
        <v/>
      </c>
      <c r="BX32" s="43" t="str">
        <f t="shared" si="607"/>
        <v/>
      </c>
      <c r="BY32" s="28"/>
    </row>
    <row r="33" spans="1:77" hidden="1" x14ac:dyDescent="0.2">
      <c r="A33" s="18"/>
      <c r="B33" s="31" t="str">
        <f t="shared" ref="B33" si="608">" "&amp;B31+1&amp;" "</f>
        <v xml:space="preserve"> 13 </v>
      </c>
      <c r="C33" s="32" t="str">
        <f>IFERROR(VLOOKUP(B33,PLANILHA!B:K,4,FALSE),"")</f>
        <v/>
      </c>
      <c r="D33" s="33">
        <f>IFERROR(VLOOKUP(B33,PLANILHA!B:K,9,FALSE),0)</f>
        <v>0</v>
      </c>
      <c r="E33" s="223">
        <v>0</v>
      </c>
      <c r="F33" s="41">
        <f t="shared" ref="F33" si="609">$D33*E33</f>
        <v>0</v>
      </c>
      <c r="G33" s="223">
        <v>0</v>
      </c>
      <c r="H33" s="41">
        <f t="shared" ref="H33" si="610">$D33*G33</f>
        <v>0</v>
      </c>
      <c r="I33" s="223">
        <v>0</v>
      </c>
      <c r="J33" s="41">
        <f t="shared" ref="J33" si="611">$D33*I33</f>
        <v>0</v>
      </c>
      <c r="K33" s="223">
        <v>0</v>
      </c>
      <c r="L33" s="41">
        <f t="shared" ref="L33" si="612">$D33*K33</f>
        <v>0</v>
      </c>
      <c r="M33" s="223">
        <v>0</v>
      </c>
      <c r="N33" s="41">
        <f t="shared" ref="N33" si="613">$D33*M33</f>
        <v>0</v>
      </c>
      <c r="O33" s="223">
        <v>0</v>
      </c>
      <c r="P33" s="41">
        <f t="shared" ref="P33" si="614">$D33*O33</f>
        <v>0</v>
      </c>
      <c r="Q33" s="223">
        <v>0</v>
      </c>
      <c r="R33" s="41">
        <f t="shared" ref="R33" si="615">$D33*Q33</f>
        <v>0</v>
      </c>
      <c r="S33" s="223">
        <v>0</v>
      </c>
      <c r="T33" s="41">
        <f t="shared" ref="T33" si="616">$D33*S33</f>
        <v>0</v>
      </c>
      <c r="U33" s="223">
        <v>0</v>
      </c>
      <c r="V33" s="41">
        <f t="shared" ref="V33" si="617">$D33*U33</f>
        <v>0</v>
      </c>
      <c r="W33" s="223">
        <v>0</v>
      </c>
      <c r="X33" s="41">
        <f t="shared" ref="X33" si="618">$D33*W33</f>
        <v>0</v>
      </c>
      <c r="Y33" s="223">
        <v>0</v>
      </c>
      <c r="Z33" s="41">
        <f t="shared" ref="Z33" si="619">$D33*Y33</f>
        <v>0</v>
      </c>
      <c r="AA33" s="223">
        <v>0</v>
      </c>
      <c r="AB33" s="41">
        <f t="shared" ref="AB33" si="620">$D33*AA33</f>
        <v>0</v>
      </c>
      <c r="AC33" s="223">
        <v>0</v>
      </c>
      <c r="AD33" s="41">
        <f t="shared" ref="AD33" si="621">$D33*AC33</f>
        <v>0</v>
      </c>
      <c r="AE33" s="223">
        <v>0</v>
      </c>
      <c r="AF33" s="41">
        <f t="shared" ref="AF33" si="622">$D33*AE33</f>
        <v>0</v>
      </c>
      <c r="AG33" s="223">
        <v>0</v>
      </c>
      <c r="AH33" s="41">
        <f t="shared" ref="AH33" si="623">$D33*AG33</f>
        <v>0</v>
      </c>
      <c r="AI33" s="223">
        <v>0</v>
      </c>
      <c r="AJ33" s="41">
        <f t="shared" ref="AJ33" si="624">$D33*AI33</f>
        <v>0</v>
      </c>
      <c r="AK33" s="223">
        <v>0</v>
      </c>
      <c r="AL33" s="41">
        <f t="shared" ref="AL33" si="625">$D33*AK33</f>
        <v>0</v>
      </c>
      <c r="AM33" s="223">
        <v>0</v>
      </c>
      <c r="AN33" s="41">
        <f t="shared" ref="AN33" si="626">$D33*AM33</f>
        <v>0</v>
      </c>
      <c r="AO33" s="223">
        <v>0</v>
      </c>
      <c r="AP33" s="41">
        <f t="shared" ref="AP33" si="627">$D33*AO33</f>
        <v>0</v>
      </c>
      <c r="AQ33" s="223">
        <v>0</v>
      </c>
      <c r="AR33" s="41">
        <f t="shared" ref="AR33" si="628">$D33*AQ33</f>
        <v>0</v>
      </c>
      <c r="AS33" s="223">
        <v>0</v>
      </c>
      <c r="AT33" s="41">
        <f t="shared" ref="AT33" si="629">$D33*AS33</f>
        <v>0</v>
      </c>
      <c r="AU33" s="223">
        <v>0</v>
      </c>
      <c r="AV33" s="41">
        <f t="shared" ref="AV33" si="630">$D33*AU33</f>
        <v>0</v>
      </c>
      <c r="AW33" s="223">
        <v>0</v>
      </c>
      <c r="AX33" s="41">
        <f t="shared" ref="AX33" si="631">$D33*AW33</f>
        <v>0</v>
      </c>
      <c r="AY33" s="223">
        <v>0</v>
      </c>
      <c r="AZ33" s="41">
        <f t="shared" ref="AZ33" si="632">$D33*AY33</f>
        <v>0</v>
      </c>
      <c r="BA33" s="223">
        <v>0</v>
      </c>
      <c r="BB33" s="41">
        <f t="shared" ref="BB33" si="633">$D33*BA33</f>
        <v>0</v>
      </c>
      <c r="BC33" s="223">
        <v>0</v>
      </c>
      <c r="BD33" s="41">
        <f t="shared" ref="BD33" si="634">$D33*BC33</f>
        <v>0</v>
      </c>
      <c r="BE33" s="223">
        <v>0</v>
      </c>
      <c r="BF33" s="41">
        <f t="shared" ref="BF33" si="635">$D33*BE33</f>
        <v>0</v>
      </c>
      <c r="BG33" s="223">
        <v>0</v>
      </c>
      <c r="BH33" s="41">
        <f t="shared" ref="BH33" si="636">$D33*BG33</f>
        <v>0</v>
      </c>
      <c r="BI33" s="223">
        <v>0</v>
      </c>
      <c r="BJ33" s="41">
        <f t="shared" ref="BJ33" si="637">$D33*BI33</f>
        <v>0</v>
      </c>
      <c r="BK33" s="223">
        <v>0</v>
      </c>
      <c r="BL33" s="41">
        <f t="shared" ref="BL33" si="638">$D33*BK33</f>
        <v>0</v>
      </c>
      <c r="BM33" s="223">
        <v>0</v>
      </c>
      <c r="BN33" s="41">
        <f t="shared" ref="BN33" si="639">$D33*BM33</f>
        <v>0</v>
      </c>
      <c r="BO33" s="223">
        <v>0</v>
      </c>
      <c r="BP33" s="41">
        <f t="shared" ref="BP33" si="640">$D33*BO33</f>
        <v>0</v>
      </c>
      <c r="BQ33" s="223">
        <v>0</v>
      </c>
      <c r="BR33" s="41">
        <f t="shared" ref="BR33" si="641">$D33*BQ33</f>
        <v>0</v>
      </c>
      <c r="BS33" s="223">
        <v>0</v>
      </c>
      <c r="BT33" s="41">
        <f t="shared" ref="BT33" si="642">$D33*BS33</f>
        <v>0</v>
      </c>
      <c r="BU33" s="223">
        <v>0</v>
      </c>
      <c r="BV33" s="41">
        <f t="shared" ref="BV33" si="643">$D33*BU33</f>
        <v>0</v>
      </c>
      <c r="BW33" s="223">
        <v>0</v>
      </c>
      <c r="BX33" s="41">
        <f t="shared" ref="BX33" si="644">$D33*BW33</f>
        <v>0</v>
      </c>
    </row>
    <row r="34" spans="1:77" s="29" customFormat="1" ht="6" hidden="1" x14ac:dyDescent="0.15">
      <c r="A34" s="27"/>
      <c r="B34" s="34"/>
      <c r="C34" s="35" t="str">
        <f t="shared" ref="C34" si="645">IF(D33&lt;&gt;0,"T","")</f>
        <v/>
      </c>
      <c r="D34" s="36"/>
      <c r="E34" s="42" t="str">
        <f t="shared" ref="E34:F34" si="646">IF(E33&lt;&gt;0,"COLORIR","")</f>
        <v/>
      </c>
      <c r="F34" s="43" t="str">
        <f t="shared" si="646"/>
        <v/>
      </c>
      <c r="G34" s="42" t="str">
        <f t="shared" ref="G34:I34" si="647">IF(G33&lt;&gt;0,"COLORIR","")</f>
        <v/>
      </c>
      <c r="H34" s="43" t="str">
        <f t="shared" ref="H34:BR34" si="648">IF(H33&lt;&gt;0,"COLORIR","")</f>
        <v/>
      </c>
      <c r="I34" s="42" t="str">
        <f t="shared" si="647"/>
        <v/>
      </c>
      <c r="J34" s="43" t="str">
        <f t="shared" si="648"/>
        <v/>
      </c>
      <c r="K34" s="42" t="str">
        <f t="shared" si="648"/>
        <v/>
      </c>
      <c r="L34" s="43" t="str">
        <f t="shared" si="648"/>
        <v/>
      </c>
      <c r="M34" s="42" t="str">
        <f t="shared" si="648"/>
        <v/>
      </c>
      <c r="N34" s="43" t="str">
        <f t="shared" si="648"/>
        <v/>
      </c>
      <c r="O34" s="42" t="str">
        <f t="shared" si="648"/>
        <v/>
      </c>
      <c r="P34" s="43" t="str">
        <f t="shared" si="648"/>
        <v/>
      </c>
      <c r="Q34" s="42" t="str">
        <f t="shared" si="648"/>
        <v/>
      </c>
      <c r="R34" s="43" t="str">
        <f t="shared" si="648"/>
        <v/>
      </c>
      <c r="S34" s="42" t="str">
        <f t="shared" si="648"/>
        <v/>
      </c>
      <c r="T34" s="43" t="str">
        <f t="shared" si="648"/>
        <v/>
      </c>
      <c r="U34" s="42" t="str">
        <f t="shared" si="648"/>
        <v/>
      </c>
      <c r="V34" s="43" t="str">
        <f t="shared" si="648"/>
        <v/>
      </c>
      <c r="W34" s="42" t="str">
        <f t="shared" si="648"/>
        <v/>
      </c>
      <c r="X34" s="43" t="str">
        <f t="shared" si="648"/>
        <v/>
      </c>
      <c r="Y34" s="42" t="str">
        <f t="shared" si="648"/>
        <v/>
      </c>
      <c r="Z34" s="43" t="str">
        <f t="shared" si="648"/>
        <v/>
      </c>
      <c r="AA34" s="42" t="str">
        <f t="shared" si="648"/>
        <v/>
      </c>
      <c r="AB34" s="43" t="str">
        <f t="shared" si="648"/>
        <v/>
      </c>
      <c r="AC34" s="42" t="str">
        <f t="shared" si="648"/>
        <v/>
      </c>
      <c r="AD34" s="43" t="str">
        <f t="shared" si="648"/>
        <v/>
      </c>
      <c r="AE34" s="42" t="str">
        <f t="shared" si="648"/>
        <v/>
      </c>
      <c r="AF34" s="43" t="str">
        <f t="shared" si="648"/>
        <v/>
      </c>
      <c r="AG34" s="42" t="str">
        <f t="shared" si="648"/>
        <v/>
      </c>
      <c r="AH34" s="43" t="str">
        <f t="shared" si="648"/>
        <v/>
      </c>
      <c r="AI34" s="42" t="str">
        <f t="shared" si="648"/>
        <v/>
      </c>
      <c r="AJ34" s="43" t="str">
        <f t="shared" si="648"/>
        <v/>
      </c>
      <c r="AK34" s="42" t="str">
        <f t="shared" si="648"/>
        <v/>
      </c>
      <c r="AL34" s="43" t="str">
        <f t="shared" si="648"/>
        <v/>
      </c>
      <c r="AM34" s="42" t="str">
        <f t="shared" si="648"/>
        <v/>
      </c>
      <c r="AN34" s="43" t="str">
        <f t="shared" si="648"/>
        <v/>
      </c>
      <c r="AO34" s="42" t="str">
        <f t="shared" si="648"/>
        <v/>
      </c>
      <c r="AP34" s="43" t="str">
        <f t="shared" si="648"/>
        <v/>
      </c>
      <c r="AQ34" s="42" t="str">
        <f t="shared" si="648"/>
        <v/>
      </c>
      <c r="AR34" s="43" t="str">
        <f t="shared" si="648"/>
        <v/>
      </c>
      <c r="AS34" s="42" t="str">
        <f t="shared" si="648"/>
        <v/>
      </c>
      <c r="AT34" s="43" t="str">
        <f t="shared" si="648"/>
        <v/>
      </c>
      <c r="AU34" s="42" t="str">
        <f t="shared" si="648"/>
        <v/>
      </c>
      <c r="AV34" s="43" t="str">
        <f t="shared" si="648"/>
        <v/>
      </c>
      <c r="AW34" s="42" t="str">
        <f t="shared" si="648"/>
        <v/>
      </c>
      <c r="AX34" s="43" t="str">
        <f t="shared" si="648"/>
        <v/>
      </c>
      <c r="AY34" s="42" t="str">
        <f t="shared" si="648"/>
        <v/>
      </c>
      <c r="AZ34" s="43" t="str">
        <f t="shared" si="648"/>
        <v/>
      </c>
      <c r="BA34" s="42" t="str">
        <f t="shared" si="648"/>
        <v/>
      </c>
      <c r="BB34" s="43" t="str">
        <f t="shared" si="648"/>
        <v/>
      </c>
      <c r="BC34" s="42" t="str">
        <f t="shared" ref="BC34" si="649">IF(BC33&lt;&gt;0,"COLORIR","")</f>
        <v/>
      </c>
      <c r="BD34" s="43" t="str">
        <f t="shared" si="648"/>
        <v/>
      </c>
      <c r="BE34" s="42" t="str">
        <f t="shared" ref="BE34" si="650">IF(BE33&lt;&gt;0,"COLORIR","")</f>
        <v/>
      </c>
      <c r="BF34" s="43" t="str">
        <f t="shared" si="648"/>
        <v/>
      </c>
      <c r="BG34" s="42" t="str">
        <f t="shared" ref="BG34" si="651">IF(BG33&lt;&gt;0,"COLORIR","")</f>
        <v/>
      </c>
      <c r="BH34" s="43" t="str">
        <f t="shared" si="648"/>
        <v/>
      </c>
      <c r="BI34" s="42" t="str">
        <f t="shared" ref="BI34" si="652">IF(BI33&lt;&gt;0,"COLORIR","")</f>
        <v/>
      </c>
      <c r="BJ34" s="43" t="str">
        <f t="shared" si="648"/>
        <v/>
      </c>
      <c r="BK34" s="42" t="str">
        <f t="shared" ref="BK34" si="653">IF(BK33&lt;&gt;0,"COLORIR","")</f>
        <v/>
      </c>
      <c r="BL34" s="43" t="str">
        <f t="shared" si="648"/>
        <v/>
      </c>
      <c r="BM34" s="42" t="str">
        <f t="shared" ref="BM34" si="654">IF(BM33&lt;&gt;0,"COLORIR","")</f>
        <v/>
      </c>
      <c r="BN34" s="43" t="str">
        <f t="shared" si="648"/>
        <v/>
      </c>
      <c r="BO34" s="42" t="str">
        <f t="shared" ref="BO34" si="655">IF(BO33&lt;&gt;0,"COLORIR","")</f>
        <v/>
      </c>
      <c r="BP34" s="43" t="str">
        <f t="shared" si="648"/>
        <v/>
      </c>
      <c r="BQ34" s="42" t="str">
        <f t="shared" ref="BQ34" si="656">IF(BQ33&lt;&gt;0,"COLORIR","")</f>
        <v/>
      </c>
      <c r="BR34" s="43" t="str">
        <f t="shared" si="648"/>
        <v/>
      </c>
      <c r="BS34" s="42" t="str">
        <f t="shared" ref="BS34" si="657">IF(BS33&lt;&gt;0,"COLORIR","")</f>
        <v/>
      </c>
      <c r="BT34" s="43" t="str">
        <f t="shared" ref="BT34:BX34" si="658">IF(BT33&lt;&gt;0,"COLORIR","")</f>
        <v/>
      </c>
      <c r="BU34" s="42" t="str">
        <f t="shared" si="658"/>
        <v/>
      </c>
      <c r="BV34" s="43" t="str">
        <f t="shared" si="658"/>
        <v/>
      </c>
      <c r="BW34" s="42" t="str">
        <f t="shared" si="658"/>
        <v/>
      </c>
      <c r="BX34" s="43" t="str">
        <f t="shared" si="658"/>
        <v/>
      </c>
      <c r="BY34" s="28"/>
    </row>
    <row r="35" spans="1:77" hidden="1" x14ac:dyDescent="0.2">
      <c r="A35" s="18"/>
      <c r="B35" s="31" t="str">
        <f t="shared" ref="B35" si="659">" "&amp;B33+1&amp;" "</f>
        <v xml:space="preserve"> 14 </v>
      </c>
      <c r="C35" s="32" t="str">
        <f>IFERROR(VLOOKUP(B35,PLANILHA!B:K,4,FALSE),"")</f>
        <v/>
      </c>
      <c r="D35" s="33">
        <f>IFERROR(VLOOKUP(B35,PLANILHA!B:K,9,FALSE),0)</f>
        <v>0</v>
      </c>
      <c r="E35" s="223">
        <v>0</v>
      </c>
      <c r="F35" s="41">
        <f t="shared" ref="F35" si="660">$D35*E35</f>
        <v>0</v>
      </c>
      <c r="G35" s="223">
        <v>0</v>
      </c>
      <c r="H35" s="41">
        <f t="shared" ref="H35" si="661">$D35*G35</f>
        <v>0</v>
      </c>
      <c r="I35" s="223">
        <v>0</v>
      </c>
      <c r="J35" s="41">
        <f t="shared" ref="J35" si="662">$D35*I35</f>
        <v>0</v>
      </c>
      <c r="K35" s="223">
        <v>0</v>
      </c>
      <c r="L35" s="41">
        <f t="shared" ref="L35" si="663">$D35*K35</f>
        <v>0</v>
      </c>
      <c r="M35" s="223">
        <v>0</v>
      </c>
      <c r="N35" s="41">
        <f t="shared" ref="N35" si="664">$D35*M35</f>
        <v>0</v>
      </c>
      <c r="O35" s="223">
        <v>0</v>
      </c>
      <c r="P35" s="41">
        <f t="shared" ref="P35" si="665">$D35*O35</f>
        <v>0</v>
      </c>
      <c r="Q35" s="223">
        <v>0</v>
      </c>
      <c r="R35" s="41">
        <f t="shared" ref="R35" si="666">$D35*Q35</f>
        <v>0</v>
      </c>
      <c r="S35" s="223">
        <v>0</v>
      </c>
      <c r="T35" s="41">
        <f t="shared" ref="T35" si="667">$D35*S35</f>
        <v>0</v>
      </c>
      <c r="U35" s="223">
        <v>0</v>
      </c>
      <c r="V35" s="41">
        <f t="shared" ref="V35" si="668">$D35*U35</f>
        <v>0</v>
      </c>
      <c r="W35" s="223">
        <v>0</v>
      </c>
      <c r="X35" s="41">
        <f t="shared" ref="X35" si="669">$D35*W35</f>
        <v>0</v>
      </c>
      <c r="Y35" s="223">
        <v>0</v>
      </c>
      <c r="Z35" s="41">
        <f t="shared" ref="Z35" si="670">$D35*Y35</f>
        <v>0</v>
      </c>
      <c r="AA35" s="223">
        <v>0</v>
      </c>
      <c r="AB35" s="41">
        <f t="shared" ref="AB35" si="671">$D35*AA35</f>
        <v>0</v>
      </c>
      <c r="AC35" s="223">
        <v>0</v>
      </c>
      <c r="AD35" s="41">
        <f t="shared" ref="AD35" si="672">$D35*AC35</f>
        <v>0</v>
      </c>
      <c r="AE35" s="223">
        <v>0</v>
      </c>
      <c r="AF35" s="41">
        <f t="shared" ref="AF35" si="673">$D35*AE35</f>
        <v>0</v>
      </c>
      <c r="AG35" s="223">
        <v>0</v>
      </c>
      <c r="AH35" s="41">
        <f t="shared" ref="AH35" si="674">$D35*AG35</f>
        <v>0</v>
      </c>
      <c r="AI35" s="223">
        <v>0</v>
      </c>
      <c r="AJ35" s="41">
        <f t="shared" ref="AJ35" si="675">$D35*AI35</f>
        <v>0</v>
      </c>
      <c r="AK35" s="223">
        <v>0</v>
      </c>
      <c r="AL35" s="41">
        <f t="shared" ref="AL35" si="676">$D35*AK35</f>
        <v>0</v>
      </c>
      <c r="AM35" s="223">
        <v>0</v>
      </c>
      <c r="AN35" s="41">
        <f t="shared" ref="AN35" si="677">$D35*AM35</f>
        <v>0</v>
      </c>
      <c r="AO35" s="223">
        <v>0</v>
      </c>
      <c r="AP35" s="41">
        <f t="shared" ref="AP35" si="678">$D35*AO35</f>
        <v>0</v>
      </c>
      <c r="AQ35" s="223">
        <v>0</v>
      </c>
      <c r="AR35" s="41">
        <f t="shared" ref="AR35" si="679">$D35*AQ35</f>
        <v>0</v>
      </c>
      <c r="AS35" s="223">
        <v>0</v>
      </c>
      <c r="AT35" s="41">
        <f t="shared" ref="AT35" si="680">$D35*AS35</f>
        <v>0</v>
      </c>
      <c r="AU35" s="223">
        <v>0</v>
      </c>
      <c r="AV35" s="41">
        <f t="shared" ref="AV35" si="681">$D35*AU35</f>
        <v>0</v>
      </c>
      <c r="AW35" s="223">
        <v>0</v>
      </c>
      <c r="AX35" s="41">
        <f t="shared" ref="AX35" si="682">$D35*AW35</f>
        <v>0</v>
      </c>
      <c r="AY35" s="223">
        <v>0</v>
      </c>
      <c r="AZ35" s="41">
        <f t="shared" ref="AZ35" si="683">$D35*AY35</f>
        <v>0</v>
      </c>
      <c r="BA35" s="223">
        <v>0</v>
      </c>
      <c r="BB35" s="41">
        <f t="shared" ref="BB35" si="684">$D35*BA35</f>
        <v>0</v>
      </c>
      <c r="BC35" s="223">
        <v>0</v>
      </c>
      <c r="BD35" s="41">
        <f t="shared" ref="BD35" si="685">$D35*BC35</f>
        <v>0</v>
      </c>
      <c r="BE35" s="223">
        <v>0</v>
      </c>
      <c r="BF35" s="41">
        <f t="shared" ref="BF35" si="686">$D35*BE35</f>
        <v>0</v>
      </c>
      <c r="BG35" s="223">
        <v>0</v>
      </c>
      <c r="BH35" s="41">
        <f t="shared" ref="BH35" si="687">$D35*BG35</f>
        <v>0</v>
      </c>
      <c r="BI35" s="223">
        <v>0</v>
      </c>
      <c r="BJ35" s="41">
        <f t="shared" ref="BJ35" si="688">$D35*BI35</f>
        <v>0</v>
      </c>
      <c r="BK35" s="223">
        <v>0</v>
      </c>
      <c r="BL35" s="41">
        <f t="shared" ref="BL35" si="689">$D35*BK35</f>
        <v>0</v>
      </c>
      <c r="BM35" s="223">
        <v>0</v>
      </c>
      <c r="BN35" s="41">
        <f t="shared" ref="BN35" si="690">$D35*BM35</f>
        <v>0</v>
      </c>
      <c r="BO35" s="223">
        <v>0</v>
      </c>
      <c r="BP35" s="41">
        <f t="shared" ref="BP35" si="691">$D35*BO35</f>
        <v>0</v>
      </c>
      <c r="BQ35" s="223">
        <v>0</v>
      </c>
      <c r="BR35" s="41">
        <f t="shared" ref="BR35" si="692">$D35*BQ35</f>
        <v>0</v>
      </c>
      <c r="BS35" s="223">
        <v>0</v>
      </c>
      <c r="BT35" s="41">
        <f t="shared" ref="BT35" si="693">$D35*BS35</f>
        <v>0</v>
      </c>
      <c r="BU35" s="223">
        <v>0</v>
      </c>
      <c r="BV35" s="41">
        <f t="shared" ref="BV35" si="694">$D35*BU35</f>
        <v>0</v>
      </c>
      <c r="BW35" s="223">
        <v>0</v>
      </c>
      <c r="BX35" s="41">
        <f t="shared" ref="BX35" si="695">$D35*BW35</f>
        <v>0</v>
      </c>
    </row>
    <row r="36" spans="1:77" s="29" customFormat="1" ht="6" hidden="1" x14ac:dyDescent="0.15">
      <c r="A36" s="27"/>
      <c r="B36" s="34"/>
      <c r="C36" s="35" t="str">
        <f t="shared" ref="C36" si="696">IF(D35&lt;&gt;0,"T","")</f>
        <v/>
      </c>
      <c r="D36" s="36"/>
      <c r="E36" s="42" t="str">
        <f t="shared" ref="E36:F36" si="697">IF(E35&lt;&gt;0,"COLORIR","")</f>
        <v/>
      </c>
      <c r="F36" s="43" t="str">
        <f t="shared" si="697"/>
        <v/>
      </c>
      <c r="G36" s="42" t="str">
        <f t="shared" ref="G36:I36" si="698">IF(G35&lt;&gt;0,"COLORIR","")</f>
        <v/>
      </c>
      <c r="H36" s="43" t="str">
        <f t="shared" ref="H36:BR36" si="699">IF(H35&lt;&gt;0,"COLORIR","")</f>
        <v/>
      </c>
      <c r="I36" s="42" t="str">
        <f t="shared" si="698"/>
        <v/>
      </c>
      <c r="J36" s="43" t="str">
        <f t="shared" si="699"/>
        <v/>
      </c>
      <c r="K36" s="42" t="str">
        <f t="shared" si="699"/>
        <v/>
      </c>
      <c r="L36" s="43" t="str">
        <f t="shared" si="699"/>
        <v/>
      </c>
      <c r="M36" s="42" t="str">
        <f t="shared" si="699"/>
        <v/>
      </c>
      <c r="N36" s="43" t="str">
        <f t="shared" si="699"/>
        <v/>
      </c>
      <c r="O36" s="42" t="str">
        <f t="shared" si="699"/>
        <v/>
      </c>
      <c r="P36" s="43" t="str">
        <f t="shared" si="699"/>
        <v/>
      </c>
      <c r="Q36" s="42" t="str">
        <f t="shared" si="699"/>
        <v/>
      </c>
      <c r="R36" s="43" t="str">
        <f t="shared" si="699"/>
        <v/>
      </c>
      <c r="S36" s="42" t="str">
        <f t="shared" si="699"/>
        <v/>
      </c>
      <c r="T36" s="43" t="str">
        <f t="shared" si="699"/>
        <v/>
      </c>
      <c r="U36" s="42" t="str">
        <f t="shared" si="699"/>
        <v/>
      </c>
      <c r="V36" s="43" t="str">
        <f t="shared" si="699"/>
        <v/>
      </c>
      <c r="W36" s="42" t="str">
        <f t="shared" si="699"/>
        <v/>
      </c>
      <c r="X36" s="43" t="str">
        <f t="shared" si="699"/>
        <v/>
      </c>
      <c r="Y36" s="42" t="str">
        <f t="shared" si="699"/>
        <v/>
      </c>
      <c r="Z36" s="43" t="str">
        <f t="shared" si="699"/>
        <v/>
      </c>
      <c r="AA36" s="42" t="str">
        <f t="shared" si="699"/>
        <v/>
      </c>
      <c r="AB36" s="43" t="str">
        <f t="shared" si="699"/>
        <v/>
      </c>
      <c r="AC36" s="42" t="str">
        <f t="shared" si="699"/>
        <v/>
      </c>
      <c r="AD36" s="43" t="str">
        <f t="shared" si="699"/>
        <v/>
      </c>
      <c r="AE36" s="42" t="str">
        <f t="shared" si="699"/>
        <v/>
      </c>
      <c r="AF36" s="43" t="str">
        <f t="shared" si="699"/>
        <v/>
      </c>
      <c r="AG36" s="42" t="str">
        <f t="shared" si="699"/>
        <v/>
      </c>
      <c r="AH36" s="43" t="str">
        <f t="shared" si="699"/>
        <v/>
      </c>
      <c r="AI36" s="42" t="str">
        <f t="shared" si="699"/>
        <v/>
      </c>
      <c r="AJ36" s="43" t="str">
        <f t="shared" si="699"/>
        <v/>
      </c>
      <c r="AK36" s="42" t="str">
        <f t="shared" si="699"/>
        <v/>
      </c>
      <c r="AL36" s="43" t="str">
        <f t="shared" si="699"/>
        <v/>
      </c>
      <c r="AM36" s="42" t="str">
        <f t="shared" si="699"/>
        <v/>
      </c>
      <c r="AN36" s="43" t="str">
        <f t="shared" si="699"/>
        <v/>
      </c>
      <c r="AO36" s="42" t="str">
        <f t="shared" si="699"/>
        <v/>
      </c>
      <c r="AP36" s="43" t="str">
        <f t="shared" si="699"/>
        <v/>
      </c>
      <c r="AQ36" s="42" t="str">
        <f t="shared" si="699"/>
        <v/>
      </c>
      <c r="AR36" s="43" t="str">
        <f t="shared" si="699"/>
        <v/>
      </c>
      <c r="AS36" s="42" t="str">
        <f t="shared" si="699"/>
        <v/>
      </c>
      <c r="AT36" s="43" t="str">
        <f t="shared" si="699"/>
        <v/>
      </c>
      <c r="AU36" s="42" t="str">
        <f t="shared" si="699"/>
        <v/>
      </c>
      <c r="AV36" s="43" t="str">
        <f t="shared" si="699"/>
        <v/>
      </c>
      <c r="AW36" s="42" t="str">
        <f t="shared" si="699"/>
        <v/>
      </c>
      <c r="AX36" s="43" t="str">
        <f t="shared" si="699"/>
        <v/>
      </c>
      <c r="AY36" s="42" t="str">
        <f t="shared" si="699"/>
        <v/>
      </c>
      <c r="AZ36" s="43" t="str">
        <f t="shared" si="699"/>
        <v/>
      </c>
      <c r="BA36" s="42" t="str">
        <f t="shared" si="699"/>
        <v/>
      </c>
      <c r="BB36" s="43" t="str">
        <f t="shared" si="699"/>
        <v/>
      </c>
      <c r="BC36" s="42" t="str">
        <f t="shared" ref="BC36" si="700">IF(BC35&lt;&gt;0,"COLORIR","")</f>
        <v/>
      </c>
      <c r="BD36" s="43" t="str">
        <f t="shared" si="699"/>
        <v/>
      </c>
      <c r="BE36" s="42" t="str">
        <f t="shared" ref="BE36" si="701">IF(BE35&lt;&gt;0,"COLORIR","")</f>
        <v/>
      </c>
      <c r="BF36" s="43" t="str">
        <f t="shared" si="699"/>
        <v/>
      </c>
      <c r="BG36" s="42" t="str">
        <f t="shared" ref="BG36" si="702">IF(BG35&lt;&gt;0,"COLORIR","")</f>
        <v/>
      </c>
      <c r="BH36" s="43" t="str">
        <f t="shared" si="699"/>
        <v/>
      </c>
      <c r="BI36" s="42" t="str">
        <f t="shared" ref="BI36" si="703">IF(BI35&lt;&gt;0,"COLORIR","")</f>
        <v/>
      </c>
      <c r="BJ36" s="43" t="str">
        <f t="shared" si="699"/>
        <v/>
      </c>
      <c r="BK36" s="42" t="str">
        <f t="shared" ref="BK36" si="704">IF(BK35&lt;&gt;0,"COLORIR","")</f>
        <v/>
      </c>
      <c r="BL36" s="43" t="str">
        <f t="shared" si="699"/>
        <v/>
      </c>
      <c r="BM36" s="42" t="str">
        <f t="shared" ref="BM36" si="705">IF(BM35&lt;&gt;0,"COLORIR","")</f>
        <v/>
      </c>
      <c r="BN36" s="43" t="str">
        <f t="shared" si="699"/>
        <v/>
      </c>
      <c r="BO36" s="42" t="str">
        <f t="shared" ref="BO36" si="706">IF(BO35&lt;&gt;0,"COLORIR","")</f>
        <v/>
      </c>
      <c r="BP36" s="43" t="str">
        <f t="shared" si="699"/>
        <v/>
      </c>
      <c r="BQ36" s="42" t="str">
        <f t="shared" ref="BQ36" si="707">IF(BQ35&lt;&gt;0,"COLORIR","")</f>
        <v/>
      </c>
      <c r="BR36" s="43" t="str">
        <f t="shared" si="699"/>
        <v/>
      </c>
      <c r="BS36" s="42" t="str">
        <f t="shared" ref="BS36" si="708">IF(BS35&lt;&gt;0,"COLORIR","")</f>
        <v/>
      </c>
      <c r="BT36" s="43" t="str">
        <f t="shared" ref="BT36:BX36" si="709">IF(BT35&lt;&gt;0,"COLORIR","")</f>
        <v/>
      </c>
      <c r="BU36" s="42" t="str">
        <f t="shared" si="709"/>
        <v/>
      </c>
      <c r="BV36" s="43" t="str">
        <f t="shared" si="709"/>
        <v/>
      </c>
      <c r="BW36" s="42" t="str">
        <f t="shared" si="709"/>
        <v/>
      </c>
      <c r="BX36" s="43" t="str">
        <f t="shared" si="709"/>
        <v/>
      </c>
      <c r="BY36" s="28"/>
    </row>
    <row r="37" spans="1:77" hidden="1" x14ac:dyDescent="0.2">
      <c r="A37" s="18"/>
      <c r="B37" s="31" t="str">
        <f t="shared" ref="B37" si="710">" "&amp;B35+1&amp;" "</f>
        <v xml:space="preserve"> 15 </v>
      </c>
      <c r="C37" s="32" t="str">
        <f>IFERROR(VLOOKUP(B37,PLANILHA!B:K,4,FALSE),"")</f>
        <v/>
      </c>
      <c r="D37" s="33">
        <f>IFERROR(VLOOKUP(B37,PLANILHA!B:K,9,FALSE),0)</f>
        <v>0</v>
      </c>
      <c r="E37" s="223">
        <v>0</v>
      </c>
      <c r="F37" s="41">
        <f t="shared" ref="F37" si="711">$D37*E37</f>
        <v>0</v>
      </c>
      <c r="G37" s="223">
        <v>0</v>
      </c>
      <c r="H37" s="41">
        <f t="shared" ref="H37" si="712">$D37*G37</f>
        <v>0</v>
      </c>
      <c r="I37" s="223">
        <v>0</v>
      </c>
      <c r="J37" s="41">
        <f t="shared" ref="J37" si="713">$D37*I37</f>
        <v>0</v>
      </c>
      <c r="K37" s="223">
        <v>0</v>
      </c>
      <c r="L37" s="41">
        <f t="shared" ref="L37" si="714">$D37*K37</f>
        <v>0</v>
      </c>
      <c r="M37" s="223">
        <v>0</v>
      </c>
      <c r="N37" s="41">
        <f t="shared" ref="N37" si="715">$D37*M37</f>
        <v>0</v>
      </c>
      <c r="O37" s="223">
        <v>0</v>
      </c>
      <c r="P37" s="41">
        <f t="shared" ref="P37" si="716">$D37*O37</f>
        <v>0</v>
      </c>
      <c r="Q37" s="223">
        <v>0</v>
      </c>
      <c r="R37" s="41">
        <f t="shared" ref="R37" si="717">$D37*Q37</f>
        <v>0</v>
      </c>
      <c r="S37" s="223">
        <v>0</v>
      </c>
      <c r="T37" s="41">
        <f t="shared" ref="T37" si="718">$D37*S37</f>
        <v>0</v>
      </c>
      <c r="U37" s="223">
        <v>0</v>
      </c>
      <c r="V37" s="41">
        <f t="shared" ref="V37" si="719">$D37*U37</f>
        <v>0</v>
      </c>
      <c r="W37" s="223">
        <v>0</v>
      </c>
      <c r="X37" s="41">
        <f t="shared" ref="X37" si="720">$D37*W37</f>
        <v>0</v>
      </c>
      <c r="Y37" s="223">
        <v>0</v>
      </c>
      <c r="Z37" s="41">
        <f t="shared" ref="Z37" si="721">$D37*Y37</f>
        <v>0</v>
      </c>
      <c r="AA37" s="223">
        <v>0</v>
      </c>
      <c r="AB37" s="41">
        <f t="shared" ref="AB37" si="722">$D37*AA37</f>
        <v>0</v>
      </c>
      <c r="AC37" s="223">
        <v>0</v>
      </c>
      <c r="AD37" s="41">
        <f t="shared" ref="AD37" si="723">$D37*AC37</f>
        <v>0</v>
      </c>
      <c r="AE37" s="223">
        <v>0</v>
      </c>
      <c r="AF37" s="41">
        <f t="shared" ref="AF37" si="724">$D37*AE37</f>
        <v>0</v>
      </c>
      <c r="AG37" s="223">
        <v>0</v>
      </c>
      <c r="AH37" s="41">
        <f t="shared" ref="AH37" si="725">$D37*AG37</f>
        <v>0</v>
      </c>
      <c r="AI37" s="223">
        <v>0</v>
      </c>
      <c r="AJ37" s="41">
        <f t="shared" ref="AJ37" si="726">$D37*AI37</f>
        <v>0</v>
      </c>
      <c r="AK37" s="223">
        <v>0</v>
      </c>
      <c r="AL37" s="41">
        <f t="shared" ref="AL37" si="727">$D37*AK37</f>
        <v>0</v>
      </c>
      <c r="AM37" s="223">
        <v>0</v>
      </c>
      <c r="AN37" s="41">
        <f t="shared" ref="AN37" si="728">$D37*AM37</f>
        <v>0</v>
      </c>
      <c r="AO37" s="223">
        <v>0</v>
      </c>
      <c r="AP37" s="41">
        <f t="shared" ref="AP37" si="729">$D37*AO37</f>
        <v>0</v>
      </c>
      <c r="AQ37" s="223">
        <v>0</v>
      </c>
      <c r="AR37" s="41">
        <f t="shared" ref="AR37" si="730">$D37*AQ37</f>
        <v>0</v>
      </c>
      <c r="AS37" s="223">
        <v>0</v>
      </c>
      <c r="AT37" s="41">
        <f t="shared" ref="AT37" si="731">$D37*AS37</f>
        <v>0</v>
      </c>
      <c r="AU37" s="223">
        <v>0</v>
      </c>
      <c r="AV37" s="41">
        <f t="shared" ref="AV37" si="732">$D37*AU37</f>
        <v>0</v>
      </c>
      <c r="AW37" s="223">
        <v>0</v>
      </c>
      <c r="AX37" s="41">
        <f t="shared" ref="AX37" si="733">$D37*AW37</f>
        <v>0</v>
      </c>
      <c r="AY37" s="223">
        <v>0</v>
      </c>
      <c r="AZ37" s="41">
        <f t="shared" ref="AZ37" si="734">$D37*AY37</f>
        <v>0</v>
      </c>
      <c r="BA37" s="223">
        <v>0</v>
      </c>
      <c r="BB37" s="41">
        <f t="shared" ref="BB37" si="735">$D37*BA37</f>
        <v>0</v>
      </c>
      <c r="BC37" s="223">
        <v>0</v>
      </c>
      <c r="BD37" s="41">
        <f t="shared" ref="BD37" si="736">$D37*BC37</f>
        <v>0</v>
      </c>
      <c r="BE37" s="223">
        <v>0</v>
      </c>
      <c r="BF37" s="41">
        <f t="shared" ref="BF37" si="737">$D37*BE37</f>
        <v>0</v>
      </c>
      <c r="BG37" s="223">
        <v>0</v>
      </c>
      <c r="BH37" s="41">
        <f t="shared" ref="BH37" si="738">$D37*BG37</f>
        <v>0</v>
      </c>
      <c r="BI37" s="223">
        <v>0</v>
      </c>
      <c r="BJ37" s="41">
        <f t="shared" ref="BJ37" si="739">$D37*BI37</f>
        <v>0</v>
      </c>
      <c r="BK37" s="223">
        <v>0</v>
      </c>
      <c r="BL37" s="41">
        <f t="shared" ref="BL37" si="740">$D37*BK37</f>
        <v>0</v>
      </c>
      <c r="BM37" s="223">
        <v>0</v>
      </c>
      <c r="BN37" s="41">
        <f t="shared" ref="BN37" si="741">$D37*BM37</f>
        <v>0</v>
      </c>
      <c r="BO37" s="223">
        <v>0</v>
      </c>
      <c r="BP37" s="41">
        <f t="shared" ref="BP37" si="742">$D37*BO37</f>
        <v>0</v>
      </c>
      <c r="BQ37" s="223">
        <v>0</v>
      </c>
      <c r="BR37" s="41">
        <f t="shared" ref="BR37" si="743">$D37*BQ37</f>
        <v>0</v>
      </c>
      <c r="BS37" s="223">
        <v>0</v>
      </c>
      <c r="BT37" s="41">
        <f t="shared" ref="BT37" si="744">$D37*BS37</f>
        <v>0</v>
      </c>
      <c r="BU37" s="223">
        <v>0</v>
      </c>
      <c r="BV37" s="41">
        <f t="shared" ref="BV37" si="745">$D37*BU37</f>
        <v>0</v>
      </c>
      <c r="BW37" s="223">
        <v>0</v>
      </c>
      <c r="BX37" s="41">
        <f t="shared" ref="BX37" si="746">$D37*BW37</f>
        <v>0</v>
      </c>
    </row>
    <row r="38" spans="1:77" s="29" customFormat="1" ht="6" hidden="1" x14ac:dyDescent="0.15">
      <c r="A38" s="27"/>
      <c r="B38" s="34"/>
      <c r="C38" s="35" t="str">
        <f t="shared" ref="C38" si="747">IF(D37&lt;&gt;0,"T","")</f>
        <v/>
      </c>
      <c r="D38" s="36"/>
      <c r="E38" s="42" t="str">
        <f t="shared" ref="E38:F38" si="748">IF(E37&lt;&gt;0,"COLORIR","")</f>
        <v/>
      </c>
      <c r="F38" s="43" t="str">
        <f t="shared" si="748"/>
        <v/>
      </c>
      <c r="G38" s="42" t="str">
        <f t="shared" ref="G38:I38" si="749">IF(G37&lt;&gt;0,"COLORIR","")</f>
        <v/>
      </c>
      <c r="H38" s="43" t="str">
        <f t="shared" ref="H38:BR38" si="750">IF(H37&lt;&gt;0,"COLORIR","")</f>
        <v/>
      </c>
      <c r="I38" s="42" t="str">
        <f t="shared" si="749"/>
        <v/>
      </c>
      <c r="J38" s="43" t="str">
        <f t="shared" si="750"/>
        <v/>
      </c>
      <c r="K38" s="42" t="str">
        <f t="shared" si="750"/>
        <v/>
      </c>
      <c r="L38" s="43" t="str">
        <f t="shared" si="750"/>
        <v/>
      </c>
      <c r="M38" s="42" t="str">
        <f t="shared" si="750"/>
        <v/>
      </c>
      <c r="N38" s="43" t="str">
        <f t="shared" si="750"/>
        <v/>
      </c>
      <c r="O38" s="42" t="str">
        <f t="shared" si="750"/>
        <v/>
      </c>
      <c r="P38" s="43" t="str">
        <f t="shared" si="750"/>
        <v/>
      </c>
      <c r="Q38" s="42" t="str">
        <f t="shared" si="750"/>
        <v/>
      </c>
      <c r="R38" s="43" t="str">
        <f t="shared" si="750"/>
        <v/>
      </c>
      <c r="S38" s="42" t="str">
        <f t="shared" si="750"/>
        <v/>
      </c>
      <c r="T38" s="43" t="str">
        <f t="shared" si="750"/>
        <v/>
      </c>
      <c r="U38" s="42" t="str">
        <f t="shared" si="750"/>
        <v/>
      </c>
      <c r="V38" s="43" t="str">
        <f t="shared" si="750"/>
        <v/>
      </c>
      <c r="W38" s="42" t="str">
        <f t="shared" si="750"/>
        <v/>
      </c>
      <c r="X38" s="43" t="str">
        <f t="shared" si="750"/>
        <v/>
      </c>
      <c r="Y38" s="42" t="str">
        <f t="shared" si="750"/>
        <v/>
      </c>
      <c r="Z38" s="43" t="str">
        <f t="shared" si="750"/>
        <v/>
      </c>
      <c r="AA38" s="42" t="str">
        <f t="shared" si="750"/>
        <v/>
      </c>
      <c r="AB38" s="43" t="str">
        <f t="shared" si="750"/>
        <v/>
      </c>
      <c r="AC38" s="42" t="str">
        <f t="shared" si="750"/>
        <v/>
      </c>
      <c r="AD38" s="43" t="str">
        <f t="shared" si="750"/>
        <v/>
      </c>
      <c r="AE38" s="42" t="str">
        <f t="shared" si="750"/>
        <v/>
      </c>
      <c r="AF38" s="43" t="str">
        <f t="shared" si="750"/>
        <v/>
      </c>
      <c r="AG38" s="42" t="str">
        <f t="shared" si="750"/>
        <v/>
      </c>
      <c r="AH38" s="43" t="str">
        <f t="shared" si="750"/>
        <v/>
      </c>
      <c r="AI38" s="42" t="str">
        <f t="shared" si="750"/>
        <v/>
      </c>
      <c r="AJ38" s="43" t="str">
        <f t="shared" si="750"/>
        <v/>
      </c>
      <c r="AK38" s="42" t="str">
        <f t="shared" si="750"/>
        <v/>
      </c>
      <c r="AL38" s="43" t="str">
        <f t="shared" si="750"/>
        <v/>
      </c>
      <c r="AM38" s="42" t="str">
        <f t="shared" si="750"/>
        <v/>
      </c>
      <c r="AN38" s="43" t="str">
        <f t="shared" si="750"/>
        <v/>
      </c>
      <c r="AO38" s="42" t="str">
        <f t="shared" si="750"/>
        <v/>
      </c>
      <c r="AP38" s="43" t="str">
        <f t="shared" si="750"/>
        <v/>
      </c>
      <c r="AQ38" s="42" t="str">
        <f t="shared" si="750"/>
        <v/>
      </c>
      <c r="AR38" s="43" t="str">
        <f t="shared" si="750"/>
        <v/>
      </c>
      <c r="AS38" s="42" t="str">
        <f t="shared" si="750"/>
        <v/>
      </c>
      <c r="AT38" s="43" t="str">
        <f t="shared" si="750"/>
        <v/>
      </c>
      <c r="AU38" s="42" t="str">
        <f t="shared" si="750"/>
        <v/>
      </c>
      <c r="AV38" s="43" t="str">
        <f t="shared" si="750"/>
        <v/>
      </c>
      <c r="AW38" s="42" t="str">
        <f t="shared" si="750"/>
        <v/>
      </c>
      <c r="AX38" s="43" t="str">
        <f t="shared" si="750"/>
        <v/>
      </c>
      <c r="AY38" s="42" t="str">
        <f t="shared" si="750"/>
        <v/>
      </c>
      <c r="AZ38" s="43" t="str">
        <f t="shared" si="750"/>
        <v/>
      </c>
      <c r="BA38" s="42" t="str">
        <f t="shared" si="750"/>
        <v/>
      </c>
      <c r="BB38" s="43" t="str">
        <f t="shared" si="750"/>
        <v/>
      </c>
      <c r="BC38" s="42" t="str">
        <f t="shared" ref="BC38" si="751">IF(BC37&lt;&gt;0,"COLORIR","")</f>
        <v/>
      </c>
      <c r="BD38" s="43" t="str">
        <f t="shared" si="750"/>
        <v/>
      </c>
      <c r="BE38" s="42" t="str">
        <f t="shared" ref="BE38" si="752">IF(BE37&lt;&gt;0,"COLORIR","")</f>
        <v/>
      </c>
      <c r="BF38" s="43" t="str">
        <f t="shared" si="750"/>
        <v/>
      </c>
      <c r="BG38" s="42" t="str">
        <f t="shared" ref="BG38" si="753">IF(BG37&lt;&gt;0,"COLORIR","")</f>
        <v/>
      </c>
      <c r="BH38" s="43" t="str">
        <f t="shared" si="750"/>
        <v/>
      </c>
      <c r="BI38" s="42" t="str">
        <f t="shared" ref="BI38" si="754">IF(BI37&lt;&gt;0,"COLORIR","")</f>
        <v/>
      </c>
      <c r="BJ38" s="43" t="str">
        <f t="shared" si="750"/>
        <v/>
      </c>
      <c r="BK38" s="42" t="str">
        <f t="shared" ref="BK38" si="755">IF(BK37&lt;&gt;0,"COLORIR","")</f>
        <v/>
      </c>
      <c r="BL38" s="43" t="str">
        <f t="shared" si="750"/>
        <v/>
      </c>
      <c r="BM38" s="42" t="str">
        <f t="shared" ref="BM38" si="756">IF(BM37&lt;&gt;0,"COLORIR","")</f>
        <v/>
      </c>
      <c r="BN38" s="43" t="str">
        <f t="shared" si="750"/>
        <v/>
      </c>
      <c r="BO38" s="42" t="str">
        <f t="shared" ref="BO38" si="757">IF(BO37&lt;&gt;0,"COLORIR","")</f>
        <v/>
      </c>
      <c r="BP38" s="43" t="str">
        <f t="shared" si="750"/>
        <v/>
      </c>
      <c r="BQ38" s="42" t="str">
        <f t="shared" ref="BQ38" si="758">IF(BQ37&lt;&gt;0,"COLORIR","")</f>
        <v/>
      </c>
      <c r="BR38" s="43" t="str">
        <f t="shared" si="750"/>
        <v/>
      </c>
      <c r="BS38" s="42" t="str">
        <f t="shared" ref="BS38" si="759">IF(BS37&lt;&gt;0,"COLORIR","")</f>
        <v/>
      </c>
      <c r="BT38" s="43" t="str">
        <f t="shared" ref="BT38:BX38" si="760">IF(BT37&lt;&gt;0,"COLORIR","")</f>
        <v/>
      </c>
      <c r="BU38" s="42" t="str">
        <f t="shared" si="760"/>
        <v/>
      </c>
      <c r="BV38" s="43" t="str">
        <f t="shared" si="760"/>
        <v/>
      </c>
      <c r="BW38" s="42" t="str">
        <f t="shared" si="760"/>
        <v/>
      </c>
      <c r="BX38" s="43" t="str">
        <f t="shared" si="760"/>
        <v/>
      </c>
      <c r="BY38" s="28"/>
    </row>
    <row r="39" spans="1:77" hidden="1" x14ac:dyDescent="0.2">
      <c r="A39" s="18"/>
      <c r="B39" s="31" t="str">
        <f t="shared" ref="B39" si="761">" "&amp;B37+1&amp;" "</f>
        <v xml:space="preserve"> 16 </v>
      </c>
      <c r="C39" s="32" t="str">
        <f>IFERROR(VLOOKUP(B39,PLANILHA!B:K,4,FALSE),"")</f>
        <v/>
      </c>
      <c r="D39" s="33">
        <f>IFERROR(VLOOKUP(B39,PLANILHA!B:K,9,FALSE),0)</f>
        <v>0</v>
      </c>
      <c r="E39" s="223">
        <v>0</v>
      </c>
      <c r="F39" s="41">
        <f t="shared" ref="F39" si="762">$D39*E39</f>
        <v>0</v>
      </c>
      <c r="G39" s="223">
        <v>0</v>
      </c>
      <c r="H39" s="41">
        <f t="shared" ref="H39" si="763">$D39*G39</f>
        <v>0</v>
      </c>
      <c r="I39" s="223">
        <v>0</v>
      </c>
      <c r="J39" s="41">
        <f t="shared" ref="J39" si="764">$D39*I39</f>
        <v>0</v>
      </c>
      <c r="K39" s="223">
        <v>0</v>
      </c>
      <c r="L39" s="41">
        <f t="shared" ref="L39" si="765">$D39*K39</f>
        <v>0</v>
      </c>
      <c r="M39" s="223">
        <v>0</v>
      </c>
      <c r="N39" s="41">
        <f t="shared" ref="N39" si="766">$D39*M39</f>
        <v>0</v>
      </c>
      <c r="O39" s="223">
        <v>0</v>
      </c>
      <c r="P39" s="41">
        <f t="shared" ref="P39" si="767">$D39*O39</f>
        <v>0</v>
      </c>
      <c r="Q39" s="223">
        <v>0</v>
      </c>
      <c r="R39" s="41">
        <f t="shared" ref="R39" si="768">$D39*Q39</f>
        <v>0</v>
      </c>
      <c r="S39" s="223">
        <v>0</v>
      </c>
      <c r="T39" s="41">
        <f t="shared" ref="T39" si="769">$D39*S39</f>
        <v>0</v>
      </c>
      <c r="U39" s="223">
        <v>0</v>
      </c>
      <c r="V39" s="41">
        <f t="shared" ref="V39" si="770">$D39*U39</f>
        <v>0</v>
      </c>
      <c r="W39" s="223">
        <v>0</v>
      </c>
      <c r="X39" s="41">
        <f t="shared" ref="X39" si="771">$D39*W39</f>
        <v>0</v>
      </c>
      <c r="Y39" s="223">
        <v>0</v>
      </c>
      <c r="Z39" s="41">
        <f t="shared" ref="Z39" si="772">$D39*Y39</f>
        <v>0</v>
      </c>
      <c r="AA39" s="223">
        <v>0</v>
      </c>
      <c r="AB39" s="41">
        <f t="shared" ref="AB39" si="773">$D39*AA39</f>
        <v>0</v>
      </c>
      <c r="AC39" s="223">
        <v>0</v>
      </c>
      <c r="AD39" s="41">
        <f t="shared" ref="AD39" si="774">$D39*AC39</f>
        <v>0</v>
      </c>
      <c r="AE39" s="223">
        <v>0</v>
      </c>
      <c r="AF39" s="41">
        <f t="shared" ref="AF39" si="775">$D39*AE39</f>
        <v>0</v>
      </c>
      <c r="AG39" s="223">
        <v>0</v>
      </c>
      <c r="AH39" s="41">
        <f t="shared" ref="AH39" si="776">$D39*AG39</f>
        <v>0</v>
      </c>
      <c r="AI39" s="223">
        <v>0</v>
      </c>
      <c r="AJ39" s="41">
        <f t="shared" ref="AJ39" si="777">$D39*AI39</f>
        <v>0</v>
      </c>
      <c r="AK39" s="223">
        <v>0</v>
      </c>
      <c r="AL39" s="41">
        <f t="shared" ref="AL39" si="778">$D39*AK39</f>
        <v>0</v>
      </c>
      <c r="AM39" s="223">
        <v>0</v>
      </c>
      <c r="AN39" s="41">
        <f t="shared" ref="AN39" si="779">$D39*AM39</f>
        <v>0</v>
      </c>
      <c r="AO39" s="223">
        <v>0</v>
      </c>
      <c r="AP39" s="41">
        <f t="shared" ref="AP39" si="780">$D39*AO39</f>
        <v>0</v>
      </c>
      <c r="AQ39" s="223">
        <v>0</v>
      </c>
      <c r="AR39" s="41">
        <f t="shared" ref="AR39" si="781">$D39*AQ39</f>
        <v>0</v>
      </c>
      <c r="AS39" s="223">
        <v>0</v>
      </c>
      <c r="AT39" s="41">
        <f t="shared" ref="AT39" si="782">$D39*AS39</f>
        <v>0</v>
      </c>
      <c r="AU39" s="223">
        <v>0</v>
      </c>
      <c r="AV39" s="41">
        <f t="shared" ref="AV39" si="783">$D39*AU39</f>
        <v>0</v>
      </c>
      <c r="AW39" s="223">
        <v>0</v>
      </c>
      <c r="AX39" s="41">
        <f t="shared" ref="AX39" si="784">$D39*AW39</f>
        <v>0</v>
      </c>
      <c r="AY39" s="223">
        <v>0</v>
      </c>
      <c r="AZ39" s="41">
        <f t="shared" ref="AZ39" si="785">$D39*AY39</f>
        <v>0</v>
      </c>
      <c r="BA39" s="223">
        <v>0</v>
      </c>
      <c r="BB39" s="41">
        <f t="shared" ref="BB39" si="786">$D39*BA39</f>
        <v>0</v>
      </c>
      <c r="BC39" s="223">
        <v>0</v>
      </c>
      <c r="BD39" s="41">
        <f t="shared" ref="BD39" si="787">$D39*BC39</f>
        <v>0</v>
      </c>
      <c r="BE39" s="223">
        <v>0</v>
      </c>
      <c r="BF39" s="41">
        <f t="shared" ref="BF39" si="788">$D39*BE39</f>
        <v>0</v>
      </c>
      <c r="BG39" s="223">
        <v>0</v>
      </c>
      <c r="BH39" s="41">
        <f t="shared" ref="BH39" si="789">$D39*BG39</f>
        <v>0</v>
      </c>
      <c r="BI39" s="223">
        <v>0</v>
      </c>
      <c r="BJ39" s="41">
        <f t="shared" ref="BJ39" si="790">$D39*BI39</f>
        <v>0</v>
      </c>
      <c r="BK39" s="223">
        <v>0</v>
      </c>
      <c r="BL39" s="41">
        <f t="shared" ref="BL39" si="791">$D39*BK39</f>
        <v>0</v>
      </c>
      <c r="BM39" s="223">
        <v>0</v>
      </c>
      <c r="BN39" s="41">
        <f t="shared" ref="BN39" si="792">$D39*BM39</f>
        <v>0</v>
      </c>
      <c r="BO39" s="223">
        <v>0</v>
      </c>
      <c r="BP39" s="41">
        <f t="shared" ref="BP39" si="793">$D39*BO39</f>
        <v>0</v>
      </c>
      <c r="BQ39" s="223">
        <v>0</v>
      </c>
      <c r="BR39" s="41">
        <f t="shared" ref="BR39" si="794">$D39*BQ39</f>
        <v>0</v>
      </c>
      <c r="BS39" s="223">
        <v>0</v>
      </c>
      <c r="BT39" s="41">
        <f t="shared" ref="BT39" si="795">$D39*BS39</f>
        <v>0</v>
      </c>
      <c r="BU39" s="223">
        <v>0</v>
      </c>
      <c r="BV39" s="41">
        <f t="shared" ref="BV39" si="796">$D39*BU39</f>
        <v>0</v>
      </c>
      <c r="BW39" s="223">
        <v>0</v>
      </c>
      <c r="BX39" s="41">
        <f t="shared" ref="BX39" si="797">$D39*BW39</f>
        <v>0</v>
      </c>
    </row>
    <row r="40" spans="1:77" s="29" customFormat="1" ht="6" hidden="1" x14ac:dyDescent="0.15">
      <c r="A40" s="27"/>
      <c r="B40" s="34"/>
      <c r="C40" s="35" t="str">
        <f t="shared" ref="C40" si="798">IF(D39&lt;&gt;0,"T","")</f>
        <v/>
      </c>
      <c r="D40" s="36"/>
      <c r="E40" s="42" t="str">
        <f t="shared" ref="E40:F40" si="799">IF(E39&lt;&gt;0,"COLORIR","")</f>
        <v/>
      </c>
      <c r="F40" s="43" t="str">
        <f t="shared" si="799"/>
        <v/>
      </c>
      <c r="G40" s="42" t="str">
        <f t="shared" ref="G40:I40" si="800">IF(G39&lt;&gt;0,"COLORIR","")</f>
        <v/>
      </c>
      <c r="H40" s="43" t="str">
        <f t="shared" ref="H40:BR40" si="801">IF(H39&lt;&gt;0,"COLORIR","")</f>
        <v/>
      </c>
      <c r="I40" s="42" t="str">
        <f t="shared" si="800"/>
        <v/>
      </c>
      <c r="J40" s="43" t="str">
        <f t="shared" si="801"/>
        <v/>
      </c>
      <c r="K40" s="42" t="str">
        <f t="shared" si="801"/>
        <v/>
      </c>
      <c r="L40" s="43" t="str">
        <f t="shared" si="801"/>
        <v/>
      </c>
      <c r="M40" s="42" t="str">
        <f t="shared" si="801"/>
        <v/>
      </c>
      <c r="N40" s="43" t="str">
        <f t="shared" si="801"/>
        <v/>
      </c>
      <c r="O40" s="42" t="str">
        <f t="shared" si="801"/>
        <v/>
      </c>
      <c r="P40" s="43" t="str">
        <f t="shared" si="801"/>
        <v/>
      </c>
      <c r="Q40" s="42" t="str">
        <f t="shared" si="801"/>
        <v/>
      </c>
      <c r="R40" s="43" t="str">
        <f t="shared" si="801"/>
        <v/>
      </c>
      <c r="S40" s="42" t="str">
        <f t="shared" si="801"/>
        <v/>
      </c>
      <c r="T40" s="43" t="str">
        <f t="shared" si="801"/>
        <v/>
      </c>
      <c r="U40" s="42" t="str">
        <f t="shared" si="801"/>
        <v/>
      </c>
      <c r="V40" s="43" t="str">
        <f t="shared" si="801"/>
        <v/>
      </c>
      <c r="W40" s="42" t="str">
        <f t="shared" si="801"/>
        <v/>
      </c>
      <c r="X40" s="43" t="str">
        <f t="shared" si="801"/>
        <v/>
      </c>
      <c r="Y40" s="42" t="str">
        <f t="shared" si="801"/>
        <v/>
      </c>
      <c r="Z40" s="43" t="str">
        <f t="shared" si="801"/>
        <v/>
      </c>
      <c r="AA40" s="42" t="str">
        <f t="shared" si="801"/>
        <v/>
      </c>
      <c r="AB40" s="43" t="str">
        <f t="shared" si="801"/>
        <v/>
      </c>
      <c r="AC40" s="42" t="str">
        <f t="shared" si="801"/>
        <v/>
      </c>
      <c r="AD40" s="43" t="str">
        <f t="shared" si="801"/>
        <v/>
      </c>
      <c r="AE40" s="42" t="str">
        <f t="shared" si="801"/>
        <v/>
      </c>
      <c r="AF40" s="43" t="str">
        <f t="shared" si="801"/>
        <v/>
      </c>
      <c r="AG40" s="42" t="str">
        <f t="shared" si="801"/>
        <v/>
      </c>
      <c r="AH40" s="43" t="str">
        <f t="shared" si="801"/>
        <v/>
      </c>
      <c r="AI40" s="42" t="str">
        <f t="shared" si="801"/>
        <v/>
      </c>
      <c r="AJ40" s="43" t="str">
        <f t="shared" si="801"/>
        <v/>
      </c>
      <c r="AK40" s="42" t="str">
        <f t="shared" si="801"/>
        <v/>
      </c>
      <c r="AL40" s="43" t="str">
        <f t="shared" si="801"/>
        <v/>
      </c>
      <c r="AM40" s="42" t="str">
        <f t="shared" si="801"/>
        <v/>
      </c>
      <c r="AN40" s="43" t="str">
        <f t="shared" si="801"/>
        <v/>
      </c>
      <c r="AO40" s="42" t="str">
        <f t="shared" si="801"/>
        <v/>
      </c>
      <c r="AP40" s="43" t="str">
        <f t="shared" si="801"/>
        <v/>
      </c>
      <c r="AQ40" s="42" t="str">
        <f t="shared" si="801"/>
        <v/>
      </c>
      <c r="AR40" s="43" t="str">
        <f t="shared" si="801"/>
        <v/>
      </c>
      <c r="AS40" s="42" t="str">
        <f t="shared" si="801"/>
        <v/>
      </c>
      <c r="AT40" s="43" t="str">
        <f t="shared" si="801"/>
        <v/>
      </c>
      <c r="AU40" s="42" t="str">
        <f t="shared" si="801"/>
        <v/>
      </c>
      <c r="AV40" s="43" t="str">
        <f t="shared" si="801"/>
        <v/>
      </c>
      <c r="AW40" s="42" t="str">
        <f t="shared" si="801"/>
        <v/>
      </c>
      <c r="AX40" s="43" t="str">
        <f t="shared" si="801"/>
        <v/>
      </c>
      <c r="AY40" s="42" t="str">
        <f t="shared" si="801"/>
        <v/>
      </c>
      <c r="AZ40" s="43" t="str">
        <f t="shared" si="801"/>
        <v/>
      </c>
      <c r="BA40" s="42" t="str">
        <f t="shared" si="801"/>
        <v/>
      </c>
      <c r="BB40" s="43" t="str">
        <f t="shared" si="801"/>
        <v/>
      </c>
      <c r="BC40" s="42" t="str">
        <f t="shared" ref="BC40" si="802">IF(BC39&lt;&gt;0,"COLORIR","")</f>
        <v/>
      </c>
      <c r="BD40" s="43" t="str">
        <f t="shared" si="801"/>
        <v/>
      </c>
      <c r="BE40" s="42" t="str">
        <f t="shared" ref="BE40" si="803">IF(BE39&lt;&gt;0,"COLORIR","")</f>
        <v/>
      </c>
      <c r="BF40" s="43" t="str">
        <f t="shared" si="801"/>
        <v/>
      </c>
      <c r="BG40" s="42" t="str">
        <f t="shared" ref="BG40" si="804">IF(BG39&lt;&gt;0,"COLORIR","")</f>
        <v/>
      </c>
      <c r="BH40" s="43" t="str">
        <f t="shared" si="801"/>
        <v/>
      </c>
      <c r="BI40" s="42" t="str">
        <f t="shared" ref="BI40" si="805">IF(BI39&lt;&gt;0,"COLORIR","")</f>
        <v/>
      </c>
      <c r="BJ40" s="43" t="str">
        <f t="shared" si="801"/>
        <v/>
      </c>
      <c r="BK40" s="42" t="str">
        <f t="shared" ref="BK40" si="806">IF(BK39&lt;&gt;0,"COLORIR","")</f>
        <v/>
      </c>
      <c r="BL40" s="43" t="str">
        <f t="shared" si="801"/>
        <v/>
      </c>
      <c r="BM40" s="42" t="str">
        <f t="shared" ref="BM40" si="807">IF(BM39&lt;&gt;0,"COLORIR","")</f>
        <v/>
      </c>
      <c r="BN40" s="43" t="str">
        <f t="shared" si="801"/>
        <v/>
      </c>
      <c r="BO40" s="42" t="str">
        <f t="shared" ref="BO40" si="808">IF(BO39&lt;&gt;0,"COLORIR","")</f>
        <v/>
      </c>
      <c r="BP40" s="43" t="str">
        <f t="shared" si="801"/>
        <v/>
      </c>
      <c r="BQ40" s="42" t="str">
        <f t="shared" ref="BQ40" si="809">IF(BQ39&lt;&gt;0,"COLORIR","")</f>
        <v/>
      </c>
      <c r="BR40" s="43" t="str">
        <f t="shared" si="801"/>
        <v/>
      </c>
      <c r="BS40" s="42" t="str">
        <f t="shared" ref="BS40" si="810">IF(BS39&lt;&gt;0,"COLORIR","")</f>
        <v/>
      </c>
      <c r="BT40" s="43" t="str">
        <f t="shared" ref="BT40:BX40" si="811">IF(BT39&lt;&gt;0,"COLORIR","")</f>
        <v/>
      </c>
      <c r="BU40" s="42" t="str">
        <f t="shared" si="811"/>
        <v/>
      </c>
      <c r="BV40" s="43" t="str">
        <f t="shared" si="811"/>
        <v/>
      </c>
      <c r="BW40" s="42" t="str">
        <f t="shared" si="811"/>
        <v/>
      </c>
      <c r="BX40" s="43" t="str">
        <f t="shared" si="811"/>
        <v/>
      </c>
      <c r="BY40" s="28"/>
    </row>
    <row r="41" spans="1:77" hidden="1" x14ac:dyDescent="0.2">
      <c r="A41" s="18"/>
      <c r="B41" s="31" t="str">
        <f t="shared" ref="B41" si="812">" "&amp;B39+1&amp;" "</f>
        <v xml:space="preserve"> 17 </v>
      </c>
      <c r="C41" s="32" t="str">
        <f>IFERROR(VLOOKUP(B41,PLANILHA!B:K,4,FALSE),"")</f>
        <v/>
      </c>
      <c r="D41" s="33">
        <f>IFERROR(VLOOKUP(B41,PLANILHA!B:K,9,FALSE),0)</f>
        <v>0</v>
      </c>
      <c r="E41" s="223">
        <v>0</v>
      </c>
      <c r="F41" s="41">
        <f t="shared" ref="F41" si="813">$D41*E41</f>
        <v>0</v>
      </c>
      <c r="G41" s="223">
        <v>0</v>
      </c>
      <c r="H41" s="41">
        <f t="shared" ref="H41" si="814">$D41*G41</f>
        <v>0</v>
      </c>
      <c r="I41" s="223">
        <v>0</v>
      </c>
      <c r="J41" s="41">
        <f t="shared" ref="J41" si="815">$D41*I41</f>
        <v>0</v>
      </c>
      <c r="K41" s="223">
        <v>0</v>
      </c>
      <c r="L41" s="41">
        <f t="shared" ref="L41" si="816">$D41*K41</f>
        <v>0</v>
      </c>
      <c r="M41" s="223">
        <v>0</v>
      </c>
      <c r="N41" s="41">
        <f t="shared" ref="N41" si="817">$D41*M41</f>
        <v>0</v>
      </c>
      <c r="O41" s="223">
        <v>0</v>
      </c>
      <c r="P41" s="41">
        <f t="shared" ref="P41" si="818">$D41*O41</f>
        <v>0</v>
      </c>
      <c r="Q41" s="223">
        <v>0</v>
      </c>
      <c r="R41" s="41">
        <f t="shared" ref="R41" si="819">$D41*Q41</f>
        <v>0</v>
      </c>
      <c r="S41" s="223">
        <v>0</v>
      </c>
      <c r="T41" s="41">
        <f t="shared" ref="T41" si="820">$D41*S41</f>
        <v>0</v>
      </c>
      <c r="U41" s="223">
        <v>0</v>
      </c>
      <c r="V41" s="41">
        <f t="shared" ref="V41" si="821">$D41*U41</f>
        <v>0</v>
      </c>
      <c r="W41" s="223">
        <v>0</v>
      </c>
      <c r="X41" s="41">
        <f t="shared" ref="X41" si="822">$D41*W41</f>
        <v>0</v>
      </c>
      <c r="Y41" s="223">
        <v>0</v>
      </c>
      <c r="Z41" s="41">
        <f t="shared" ref="Z41" si="823">$D41*Y41</f>
        <v>0</v>
      </c>
      <c r="AA41" s="223">
        <v>0</v>
      </c>
      <c r="AB41" s="41">
        <f t="shared" ref="AB41" si="824">$D41*AA41</f>
        <v>0</v>
      </c>
      <c r="AC41" s="223">
        <v>0</v>
      </c>
      <c r="AD41" s="41">
        <f t="shared" ref="AD41" si="825">$D41*AC41</f>
        <v>0</v>
      </c>
      <c r="AE41" s="223">
        <v>0</v>
      </c>
      <c r="AF41" s="41">
        <f t="shared" ref="AF41" si="826">$D41*AE41</f>
        <v>0</v>
      </c>
      <c r="AG41" s="223">
        <v>0</v>
      </c>
      <c r="AH41" s="41">
        <f t="shared" ref="AH41" si="827">$D41*AG41</f>
        <v>0</v>
      </c>
      <c r="AI41" s="223">
        <v>0</v>
      </c>
      <c r="AJ41" s="41">
        <f t="shared" ref="AJ41" si="828">$D41*AI41</f>
        <v>0</v>
      </c>
      <c r="AK41" s="223">
        <v>0</v>
      </c>
      <c r="AL41" s="41">
        <f t="shared" ref="AL41" si="829">$D41*AK41</f>
        <v>0</v>
      </c>
      <c r="AM41" s="223">
        <v>0</v>
      </c>
      <c r="AN41" s="41">
        <f t="shared" ref="AN41" si="830">$D41*AM41</f>
        <v>0</v>
      </c>
      <c r="AO41" s="223">
        <v>0</v>
      </c>
      <c r="AP41" s="41">
        <f t="shared" ref="AP41" si="831">$D41*AO41</f>
        <v>0</v>
      </c>
      <c r="AQ41" s="223">
        <v>0</v>
      </c>
      <c r="AR41" s="41">
        <f t="shared" ref="AR41" si="832">$D41*AQ41</f>
        <v>0</v>
      </c>
      <c r="AS41" s="223">
        <v>0</v>
      </c>
      <c r="AT41" s="41">
        <f t="shared" ref="AT41" si="833">$D41*AS41</f>
        <v>0</v>
      </c>
      <c r="AU41" s="223">
        <v>0</v>
      </c>
      <c r="AV41" s="41">
        <f t="shared" ref="AV41" si="834">$D41*AU41</f>
        <v>0</v>
      </c>
      <c r="AW41" s="223">
        <v>0</v>
      </c>
      <c r="AX41" s="41">
        <f t="shared" ref="AX41" si="835">$D41*AW41</f>
        <v>0</v>
      </c>
      <c r="AY41" s="223">
        <v>0</v>
      </c>
      <c r="AZ41" s="41">
        <f t="shared" ref="AZ41" si="836">$D41*AY41</f>
        <v>0</v>
      </c>
      <c r="BA41" s="223">
        <v>0</v>
      </c>
      <c r="BB41" s="41">
        <f t="shared" ref="BB41" si="837">$D41*BA41</f>
        <v>0</v>
      </c>
      <c r="BC41" s="223">
        <v>0</v>
      </c>
      <c r="BD41" s="41">
        <f t="shared" ref="BD41" si="838">$D41*BC41</f>
        <v>0</v>
      </c>
      <c r="BE41" s="223">
        <v>0</v>
      </c>
      <c r="BF41" s="41">
        <f t="shared" ref="BF41" si="839">$D41*BE41</f>
        <v>0</v>
      </c>
      <c r="BG41" s="223">
        <v>0</v>
      </c>
      <c r="BH41" s="41">
        <f t="shared" ref="BH41" si="840">$D41*BG41</f>
        <v>0</v>
      </c>
      <c r="BI41" s="223">
        <v>0</v>
      </c>
      <c r="BJ41" s="41">
        <f t="shared" ref="BJ41" si="841">$D41*BI41</f>
        <v>0</v>
      </c>
      <c r="BK41" s="223">
        <v>0</v>
      </c>
      <c r="BL41" s="41">
        <f t="shared" ref="BL41" si="842">$D41*BK41</f>
        <v>0</v>
      </c>
      <c r="BM41" s="223">
        <v>0</v>
      </c>
      <c r="BN41" s="41">
        <f t="shared" ref="BN41" si="843">$D41*BM41</f>
        <v>0</v>
      </c>
      <c r="BO41" s="223">
        <v>0</v>
      </c>
      <c r="BP41" s="41">
        <f t="shared" ref="BP41" si="844">$D41*BO41</f>
        <v>0</v>
      </c>
      <c r="BQ41" s="223">
        <v>0</v>
      </c>
      <c r="BR41" s="41">
        <f t="shared" ref="BR41" si="845">$D41*BQ41</f>
        <v>0</v>
      </c>
      <c r="BS41" s="223">
        <v>0</v>
      </c>
      <c r="BT41" s="41">
        <f t="shared" ref="BT41" si="846">$D41*BS41</f>
        <v>0</v>
      </c>
      <c r="BU41" s="223">
        <v>0</v>
      </c>
      <c r="BV41" s="41">
        <f t="shared" ref="BV41" si="847">$D41*BU41</f>
        <v>0</v>
      </c>
      <c r="BW41" s="223">
        <v>0</v>
      </c>
      <c r="BX41" s="41">
        <f t="shared" ref="BX41" si="848">$D41*BW41</f>
        <v>0</v>
      </c>
    </row>
    <row r="42" spans="1:77" s="29" customFormat="1" ht="6" hidden="1" x14ac:dyDescent="0.15">
      <c r="A42" s="27"/>
      <c r="B42" s="34"/>
      <c r="C42" s="35" t="str">
        <f t="shared" ref="C42" si="849">IF(D41&lt;&gt;0,"T","")</f>
        <v/>
      </c>
      <c r="D42" s="36"/>
      <c r="E42" s="42" t="str">
        <f t="shared" ref="E42:F42" si="850">IF(E41&lt;&gt;0,"COLORIR","")</f>
        <v/>
      </c>
      <c r="F42" s="43" t="str">
        <f t="shared" si="850"/>
        <v/>
      </c>
      <c r="G42" s="42" t="str">
        <f t="shared" ref="G42:I42" si="851">IF(G41&lt;&gt;0,"COLORIR","")</f>
        <v/>
      </c>
      <c r="H42" s="43" t="str">
        <f t="shared" ref="H42:BR42" si="852">IF(H41&lt;&gt;0,"COLORIR","")</f>
        <v/>
      </c>
      <c r="I42" s="42" t="str">
        <f t="shared" si="851"/>
        <v/>
      </c>
      <c r="J42" s="43" t="str">
        <f t="shared" si="852"/>
        <v/>
      </c>
      <c r="K42" s="42" t="str">
        <f t="shared" si="852"/>
        <v/>
      </c>
      <c r="L42" s="43" t="str">
        <f t="shared" si="852"/>
        <v/>
      </c>
      <c r="M42" s="42" t="str">
        <f t="shared" si="852"/>
        <v/>
      </c>
      <c r="N42" s="43" t="str">
        <f t="shared" si="852"/>
        <v/>
      </c>
      <c r="O42" s="42" t="str">
        <f t="shared" si="852"/>
        <v/>
      </c>
      <c r="P42" s="43" t="str">
        <f t="shared" si="852"/>
        <v/>
      </c>
      <c r="Q42" s="42" t="str">
        <f t="shared" si="852"/>
        <v/>
      </c>
      <c r="R42" s="43" t="str">
        <f t="shared" si="852"/>
        <v/>
      </c>
      <c r="S42" s="42" t="str">
        <f t="shared" si="852"/>
        <v/>
      </c>
      <c r="T42" s="43" t="str">
        <f t="shared" si="852"/>
        <v/>
      </c>
      <c r="U42" s="42" t="str">
        <f t="shared" si="852"/>
        <v/>
      </c>
      <c r="V42" s="43" t="str">
        <f t="shared" si="852"/>
        <v/>
      </c>
      <c r="W42" s="42" t="str">
        <f t="shared" si="852"/>
        <v/>
      </c>
      <c r="X42" s="43" t="str">
        <f t="shared" si="852"/>
        <v/>
      </c>
      <c r="Y42" s="42" t="str">
        <f t="shared" si="852"/>
        <v/>
      </c>
      <c r="Z42" s="43" t="str">
        <f t="shared" si="852"/>
        <v/>
      </c>
      <c r="AA42" s="42" t="str">
        <f t="shared" si="852"/>
        <v/>
      </c>
      <c r="AB42" s="43" t="str">
        <f t="shared" si="852"/>
        <v/>
      </c>
      <c r="AC42" s="42" t="str">
        <f t="shared" si="852"/>
        <v/>
      </c>
      <c r="AD42" s="43" t="str">
        <f t="shared" si="852"/>
        <v/>
      </c>
      <c r="AE42" s="42" t="str">
        <f t="shared" si="852"/>
        <v/>
      </c>
      <c r="AF42" s="43" t="str">
        <f t="shared" si="852"/>
        <v/>
      </c>
      <c r="AG42" s="42" t="str">
        <f t="shared" si="852"/>
        <v/>
      </c>
      <c r="AH42" s="43" t="str">
        <f t="shared" si="852"/>
        <v/>
      </c>
      <c r="AI42" s="42" t="str">
        <f t="shared" si="852"/>
        <v/>
      </c>
      <c r="AJ42" s="43" t="str">
        <f t="shared" si="852"/>
        <v/>
      </c>
      <c r="AK42" s="42" t="str">
        <f t="shared" si="852"/>
        <v/>
      </c>
      <c r="AL42" s="43" t="str">
        <f t="shared" si="852"/>
        <v/>
      </c>
      <c r="AM42" s="42" t="str">
        <f t="shared" si="852"/>
        <v/>
      </c>
      <c r="AN42" s="43" t="str">
        <f t="shared" si="852"/>
        <v/>
      </c>
      <c r="AO42" s="42" t="str">
        <f t="shared" si="852"/>
        <v/>
      </c>
      <c r="AP42" s="43" t="str">
        <f t="shared" si="852"/>
        <v/>
      </c>
      <c r="AQ42" s="42" t="str">
        <f t="shared" si="852"/>
        <v/>
      </c>
      <c r="AR42" s="43" t="str">
        <f t="shared" si="852"/>
        <v/>
      </c>
      <c r="AS42" s="42" t="str">
        <f t="shared" si="852"/>
        <v/>
      </c>
      <c r="AT42" s="43" t="str">
        <f t="shared" si="852"/>
        <v/>
      </c>
      <c r="AU42" s="42" t="str">
        <f t="shared" si="852"/>
        <v/>
      </c>
      <c r="AV42" s="43" t="str">
        <f t="shared" si="852"/>
        <v/>
      </c>
      <c r="AW42" s="42" t="str">
        <f t="shared" si="852"/>
        <v/>
      </c>
      <c r="AX42" s="43" t="str">
        <f t="shared" si="852"/>
        <v/>
      </c>
      <c r="AY42" s="42" t="str">
        <f t="shared" si="852"/>
        <v/>
      </c>
      <c r="AZ42" s="43" t="str">
        <f t="shared" si="852"/>
        <v/>
      </c>
      <c r="BA42" s="42" t="str">
        <f t="shared" si="852"/>
        <v/>
      </c>
      <c r="BB42" s="43" t="str">
        <f t="shared" si="852"/>
        <v/>
      </c>
      <c r="BC42" s="42" t="str">
        <f t="shared" ref="BC42" si="853">IF(BC41&lt;&gt;0,"COLORIR","")</f>
        <v/>
      </c>
      <c r="BD42" s="43" t="str">
        <f t="shared" si="852"/>
        <v/>
      </c>
      <c r="BE42" s="42" t="str">
        <f t="shared" ref="BE42" si="854">IF(BE41&lt;&gt;0,"COLORIR","")</f>
        <v/>
      </c>
      <c r="BF42" s="43" t="str">
        <f t="shared" si="852"/>
        <v/>
      </c>
      <c r="BG42" s="42" t="str">
        <f t="shared" ref="BG42" si="855">IF(BG41&lt;&gt;0,"COLORIR","")</f>
        <v/>
      </c>
      <c r="BH42" s="43" t="str">
        <f t="shared" si="852"/>
        <v/>
      </c>
      <c r="BI42" s="42" t="str">
        <f t="shared" ref="BI42" si="856">IF(BI41&lt;&gt;0,"COLORIR","")</f>
        <v/>
      </c>
      <c r="BJ42" s="43" t="str">
        <f t="shared" si="852"/>
        <v/>
      </c>
      <c r="BK42" s="42" t="str">
        <f t="shared" ref="BK42" si="857">IF(BK41&lt;&gt;0,"COLORIR","")</f>
        <v/>
      </c>
      <c r="BL42" s="43" t="str">
        <f t="shared" si="852"/>
        <v/>
      </c>
      <c r="BM42" s="42" t="str">
        <f t="shared" ref="BM42" si="858">IF(BM41&lt;&gt;0,"COLORIR","")</f>
        <v/>
      </c>
      <c r="BN42" s="43" t="str">
        <f t="shared" si="852"/>
        <v/>
      </c>
      <c r="BO42" s="42" t="str">
        <f t="shared" ref="BO42" si="859">IF(BO41&lt;&gt;0,"COLORIR","")</f>
        <v/>
      </c>
      <c r="BP42" s="43" t="str">
        <f t="shared" si="852"/>
        <v/>
      </c>
      <c r="BQ42" s="42" t="str">
        <f t="shared" ref="BQ42" si="860">IF(BQ41&lt;&gt;0,"COLORIR","")</f>
        <v/>
      </c>
      <c r="BR42" s="43" t="str">
        <f t="shared" si="852"/>
        <v/>
      </c>
      <c r="BS42" s="42" t="str">
        <f t="shared" ref="BS42" si="861">IF(BS41&lt;&gt;0,"COLORIR","")</f>
        <v/>
      </c>
      <c r="BT42" s="43" t="str">
        <f t="shared" ref="BT42:BX42" si="862">IF(BT41&lt;&gt;0,"COLORIR","")</f>
        <v/>
      </c>
      <c r="BU42" s="42" t="str">
        <f t="shared" si="862"/>
        <v/>
      </c>
      <c r="BV42" s="43" t="str">
        <f t="shared" si="862"/>
        <v/>
      </c>
      <c r="BW42" s="42" t="str">
        <f t="shared" si="862"/>
        <v/>
      </c>
      <c r="BX42" s="43" t="str">
        <f t="shared" si="862"/>
        <v/>
      </c>
      <c r="BY42" s="28"/>
    </row>
    <row r="43" spans="1:77" hidden="1" x14ac:dyDescent="0.2">
      <c r="A43" s="18"/>
      <c r="B43" s="31" t="str">
        <f t="shared" ref="B43" si="863">" "&amp;B41+1&amp;" "</f>
        <v xml:space="preserve"> 18 </v>
      </c>
      <c r="C43" s="32" t="str">
        <f>IFERROR(VLOOKUP(B43,PLANILHA!B:K,4,FALSE),"")</f>
        <v/>
      </c>
      <c r="D43" s="33">
        <f>IFERROR(VLOOKUP(B43,PLANILHA!B:K,9,FALSE),0)</f>
        <v>0</v>
      </c>
      <c r="E43" s="223">
        <v>0</v>
      </c>
      <c r="F43" s="41">
        <f t="shared" ref="F43" si="864">$D43*E43</f>
        <v>0</v>
      </c>
      <c r="G43" s="223">
        <v>0</v>
      </c>
      <c r="H43" s="41">
        <f t="shared" ref="H43" si="865">$D43*G43</f>
        <v>0</v>
      </c>
      <c r="I43" s="223">
        <v>0</v>
      </c>
      <c r="J43" s="41">
        <f t="shared" ref="J43" si="866">$D43*I43</f>
        <v>0</v>
      </c>
      <c r="K43" s="223">
        <v>0</v>
      </c>
      <c r="L43" s="41">
        <f t="shared" ref="L43" si="867">$D43*K43</f>
        <v>0</v>
      </c>
      <c r="M43" s="223">
        <v>0</v>
      </c>
      <c r="N43" s="41">
        <f t="shared" ref="N43" si="868">$D43*M43</f>
        <v>0</v>
      </c>
      <c r="O43" s="223">
        <v>0</v>
      </c>
      <c r="P43" s="41">
        <f t="shared" ref="P43" si="869">$D43*O43</f>
        <v>0</v>
      </c>
      <c r="Q43" s="223">
        <v>0</v>
      </c>
      <c r="R43" s="41">
        <f t="shared" ref="R43" si="870">$D43*Q43</f>
        <v>0</v>
      </c>
      <c r="S43" s="223">
        <v>0</v>
      </c>
      <c r="T43" s="41">
        <f t="shared" ref="T43" si="871">$D43*S43</f>
        <v>0</v>
      </c>
      <c r="U43" s="223">
        <v>0</v>
      </c>
      <c r="V43" s="41">
        <f t="shared" ref="V43" si="872">$D43*U43</f>
        <v>0</v>
      </c>
      <c r="W43" s="223">
        <v>0</v>
      </c>
      <c r="X43" s="41">
        <f t="shared" ref="X43" si="873">$D43*W43</f>
        <v>0</v>
      </c>
      <c r="Y43" s="223">
        <v>0</v>
      </c>
      <c r="Z43" s="41">
        <f t="shared" ref="Z43" si="874">$D43*Y43</f>
        <v>0</v>
      </c>
      <c r="AA43" s="223">
        <v>0</v>
      </c>
      <c r="AB43" s="41">
        <f t="shared" ref="AB43" si="875">$D43*AA43</f>
        <v>0</v>
      </c>
      <c r="AC43" s="223">
        <v>0</v>
      </c>
      <c r="AD43" s="41">
        <f t="shared" ref="AD43" si="876">$D43*AC43</f>
        <v>0</v>
      </c>
      <c r="AE43" s="223">
        <v>0</v>
      </c>
      <c r="AF43" s="41">
        <f t="shared" ref="AF43" si="877">$D43*AE43</f>
        <v>0</v>
      </c>
      <c r="AG43" s="223">
        <v>0</v>
      </c>
      <c r="AH43" s="41">
        <f t="shared" ref="AH43" si="878">$D43*AG43</f>
        <v>0</v>
      </c>
      <c r="AI43" s="223">
        <v>0</v>
      </c>
      <c r="AJ43" s="41">
        <f t="shared" ref="AJ43" si="879">$D43*AI43</f>
        <v>0</v>
      </c>
      <c r="AK43" s="223">
        <v>0</v>
      </c>
      <c r="AL43" s="41">
        <f t="shared" ref="AL43" si="880">$D43*AK43</f>
        <v>0</v>
      </c>
      <c r="AM43" s="223">
        <v>0</v>
      </c>
      <c r="AN43" s="41">
        <f t="shared" ref="AN43" si="881">$D43*AM43</f>
        <v>0</v>
      </c>
      <c r="AO43" s="223">
        <v>0</v>
      </c>
      <c r="AP43" s="41">
        <f t="shared" ref="AP43" si="882">$D43*AO43</f>
        <v>0</v>
      </c>
      <c r="AQ43" s="223">
        <v>0</v>
      </c>
      <c r="AR43" s="41">
        <f t="shared" ref="AR43" si="883">$D43*AQ43</f>
        <v>0</v>
      </c>
      <c r="AS43" s="223">
        <v>0</v>
      </c>
      <c r="AT43" s="41">
        <f t="shared" ref="AT43" si="884">$D43*AS43</f>
        <v>0</v>
      </c>
      <c r="AU43" s="223">
        <v>0</v>
      </c>
      <c r="AV43" s="41">
        <f t="shared" ref="AV43" si="885">$D43*AU43</f>
        <v>0</v>
      </c>
      <c r="AW43" s="223">
        <v>0</v>
      </c>
      <c r="AX43" s="41">
        <f t="shared" ref="AX43" si="886">$D43*AW43</f>
        <v>0</v>
      </c>
      <c r="AY43" s="223">
        <v>0</v>
      </c>
      <c r="AZ43" s="41">
        <f t="shared" ref="AZ43" si="887">$D43*AY43</f>
        <v>0</v>
      </c>
      <c r="BA43" s="223">
        <v>0</v>
      </c>
      <c r="BB43" s="41">
        <f t="shared" ref="BB43" si="888">$D43*BA43</f>
        <v>0</v>
      </c>
      <c r="BC43" s="223">
        <v>0</v>
      </c>
      <c r="BD43" s="41">
        <f t="shared" ref="BD43" si="889">$D43*BC43</f>
        <v>0</v>
      </c>
      <c r="BE43" s="223">
        <v>0</v>
      </c>
      <c r="BF43" s="41">
        <f t="shared" ref="BF43" si="890">$D43*BE43</f>
        <v>0</v>
      </c>
      <c r="BG43" s="223">
        <v>0</v>
      </c>
      <c r="BH43" s="41">
        <f t="shared" ref="BH43" si="891">$D43*BG43</f>
        <v>0</v>
      </c>
      <c r="BI43" s="223">
        <v>0</v>
      </c>
      <c r="BJ43" s="41">
        <f t="shared" ref="BJ43" si="892">$D43*BI43</f>
        <v>0</v>
      </c>
      <c r="BK43" s="223">
        <v>0</v>
      </c>
      <c r="BL43" s="41">
        <f t="shared" ref="BL43" si="893">$D43*BK43</f>
        <v>0</v>
      </c>
      <c r="BM43" s="223">
        <v>0</v>
      </c>
      <c r="BN43" s="41">
        <f t="shared" ref="BN43" si="894">$D43*BM43</f>
        <v>0</v>
      </c>
      <c r="BO43" s="223">
        <v>0</v>
      </c>
      <c r="BP43" s="41">
        <f t="shared" ref="BP43" si="895">$D43*BO43</f>
        <v>0</v>
      </c>
      <c r="BQ43" s="223">
        <v>0</v>
      </c>
      <c r="BR43" s="41">
        <f t="shared" ref="BR43" si="896">$D43*BQ43</f>
        <v>0</v>
      </c>
      <c r="BS43" s="223">
        <v>0</v>
      </c>
      <c r="BT43" s="41">
        <f t="shared" ref="BT43" si="897">$D43*BS43</f>
        <v>0</v>
      </c>
      <c r="BU43" s="223">
        <v>0</v>
      </c>
      <c r="BV43" s="41">
        <f t="shared" ref="BV43" si="898">$D43*BU43</f>
        <v>0</v>
      </c>
      <c r="BW43" s="223">
        <v>0</v>
      </c>
      <c r="BX43" s="41">
        <f t="shared" ref="BX43" si="899">$D43*BW43</f>
        <v>0</v>
      </c>
    </row>
    <row r="44" spans="1:77" s="29" customFormat="1" ht="6" hidden="1" x14ac:dyDescent="0.15">
      <c r="A44" s="27"/>
      <c r="B44" s="34"/>
      <c r="C44" s="35" t="str">
        <f t="shared" ref="C44" si="900">IF(D43&lt;&gt;0,"T","")</f>
        <v/>
      </c>
      <c r="D44" s="36"/>
      <c r="E44" s="42" t="str">
        <f t="shared" ref="E44:F44" si="901">IF(E43&lt;&gt;0,"COLORIR","")</f>
        <v/>
      </c>
      <c r="F44" s="43" t="str">
        <f t="shared" si="901"/>
        <v/>
      </c>
      <c r="G44" s="42" t="str">
        <f t="shared" ref="G44:I44" si="902">IF(G43&lt;&gt;0,"COLORIR","")</f>
        <v/>
      </c>
      <c r="H44" s="43" t="str">
        <f t="shared" ref="H44:BR44" si="903">IF(H43&lt;&gt;0,"COLORIR","")</f>
        <v/>
      </c>
      <c r="I44" s="42" t="str">
        <f t="shared" si="902"/>
        <v/>
      </c>
      <c r="J44" s="43" t="str">
        <f t="shared" si="903"/>
        <v/>
      </c>
      <c r="K44" s="42" t="str">
        <f t="shared" si="903"/>
        <v/>
      </c>
      <c r="L44" s="43" t="str">
        <f t="shared" si="903"/>
        <v/>
      </c>
      <c r="M44" s="42" t="str">
        <f t="shared" si="903"/>
        <v/>
      </c>
      <c r="N44" s="43" t="str">
        <f t="shared" si="903"/>
        <v/>
      </c>
      <c r="O44" s="42" t="str">
        <f t="shared" si="903"/>
        <v/>
      </c>
      <c r="P44" s="43" t="str">
        <f t="shared" si="903"/>
        <v/>
      </c>
      <c r="Q44" s="42" t="str">
        <f t="shared" si="903"/>
        <v/>
      </c>
      <c r="R44" s="43" t="str">
        <f t="shared" si="903"/>
        <v/>
      </c>
      <c r="S44" s="42" t="str">
        <f t="shared" si="903"/>
        <v/>
      </c>
      <c r="T44" s="43" t="str">
        <f t="shared" si="903"/>
        <v/>
      </c>
      <c r="U44" s="42" t="str">
        <f t="shared" si="903"/>
        <v/>
      </c>
      <c r="V44" s="43" t="str">
        <f t="shared" si="903"/>
        <v/>
      </c>
      <c r="W44" s="42" t="str">
        <f t="shared" si="903"/>
        <v/>
      </c>
      <c r="X44" s="43" t="str">
        <f t="shared" si="903"/>
        <v/>
      </c>
      <c r="Y44" s="42" t="str">
        <f t="shared" si="903"/>
        <v/>
      </c>
      <c r="Z44" s="43" t="str">
        <f t="shared" si="903"/>
        <v/>
      </c>
      <c r="AA44" s="42" t="str">
        <f t="shared" si="903"/>
        <v/>
      </c>
      <c r="AB44" s="43" t="str">
        <f t="shared" si="903"/>
        <v/>
      </c>
      <c r="AC44" s="42" t="str">
        <f t="shared" si="903"/>
        <v/>
      </c>
      <c r="AD44" s="43" t="str">
        <f t="shared" si="903"/>
        <v/>
      </c>
      <c r="AE44" s="42" t="str">
        <f t="shared" si="903"/>
        <v/>
      </c>
      <c r="AF44" s="43" t="str">
        <f t="shared" si="903"/>
        <v/>
      </c>
      <c r="AG44" s="42" t="str">
        <f t="shared" si="903"/>
        <v/>
      </c>
      <c r="AH44" s="43" t="str">
        <f t="shared" si="903"/>
        <v/>
      </c>
      <c r="AI44" s="42" t="str">
        <f t="shared" si="903"/>
        <v/>
      </c>
      <c r="AJ44" s="43" t="str">
        <f t="shared" si="903"/>
        <v/>
      </c>
      <c r="AK44" s="42" t="str">
        <f t="shared" si="903"/>
        <v/>
      </c>
      <c r="AL44" s="43" t="str">
        <f t="shared" si="903"/>
        <v/>
      </c>
      <c r="AM44" s="42" t="str">
        <f t="shared" si="903"/>
        <v/>
      </c>
      <c r="AN44" s="43" t="str">
        <f t="shared" si="903"/>
        <v/>
      </c>
      <c r="AO44" s="42" t="str">
        <f t="shared" si="903"/>
        <v/>
      </c>
      <c r="AP44" s="43" t="str">
        <f t="shared" si="903"/>
        <v/>
      </c>
      <c r="AQ44" s="42" t="str">
        <f t="shared" si="903"/>
        <v/>
      </c>
      <c r="AR44" s="43" t="str">
        <f t="shared" si="903"/>
        <v/>
      </c>
      <c r="AS44" s="42" t="str">
        <f t="shared" si="903"/>
        <v/>
      </c>
      <c r="AT44" s="43" t="str">
        <f t="shared" si="903"/>
        <v/>
      </c>
      <c r="AU44" s="42" t="str">
        <f t="shared" si="903"/>
        <v/>
      </c>
      <c r="AV44" s="43" t="str">
        <f t="shared" si="903"/>
        <v/>
      </c>
      <c r="AW44" s="42" t="str">
        <f t="shared" si="903"/>
        <v/>
      </c>
      <c r="AX44" s="43" t="str">
        <f t="shared" si="903"/>
        <v/>
      </c>
      <c r="AY44" s="42" t="str">
        <f t="shared" si="903"/>
        <v/>
      </c>
      <c r="AZ44" s="43" t="str">
        <f t="shared" si="903"/>
        <v/>
      </c>
      <c r="BA44" s="42" t="str">
        <f t="shared" si="903"/>
        <v/>
      </c>
      <c r="BB44" s="43" t="str">
        <f t="shared" si="903"/>
        <v/>
      </c>
      <c r="BC44" s="42" t="str">
        <f t="shared" ref="BC44" si="904">IF(BC43&lt;&gt;0,"COLORIR","")</f>
        <v/>
      </c>
      <c r="BD44" s="43" t="str">
        <f t="shared" si="903"/>
        <v/>
      </c>
      <c r="BE44" s="42" t="str">
        <f t="shared" ref="BE44" si="905">IF(BE43&lt;&gt;0,"COLORIR","")</f>
        <v/>
      </c>
      <c r="BF44" s="43" t="str">
        <f t="shared" si="903"/>
        <v/>
      </c>
      <c r="BG44" s="42" t="str">
        <f t="shared" ref="BG44" si="906">IF(BG43&lt;&gt;0,"COLORIR","")</f>
        <v/>
      </c>
      <c r="BH44" s="43" t="str">
        <f t="shared" si="903"/>
        <v/>
      </c>
      <c r="BI44" s="42" t="str">
        <f t="shared" ref="BI44" si="907">IF(BI43&lt;&gt;0,"COLORIR","")</f>
        <v/>
      </c>
      <c r="BJ44" s="43" t="str">
        <f t="shared" si="903"/>
        <v/>
      </c>
      <c r="BK44" s="42" t="str">
        <f t="shared" ref="BK44" si="908">IF(BK43&lt;&gt;0,"COLORIR","")</f>
        <v/>
      </c>
      <c r="BL44" s="43" t="str">
        <f t="shared" si="903"/>
        <v/>
      </c>
      <c r="BM44" s="42" t="str">
        <f t="shared" ref="BM44" si="909">IF(BM43&lt;&gt;0,"COLORIR","")</f>
        <v/>
      </c>
      <c r="BN44" s="43" t="str">
        <f t="shared" si="903"/>
        <v/>
      </c>
      <c r="BO44" s="42" t="str">
        <f t="shared" ref="BO44" si="910">IF(BO43&lt;&gt;0,"COLORIR","")</f>
        <v/>
      </c>
      <c r="BP44" s="43" t="str">
        <f t="shared" si="903"/>
        <v/>
      </c>
      <c r="BQ44" s="42" t="str">
        <f t="shared" ref="BQ44" si="911">IF(BQ43&lt;&gt;0,"COLORIR","")</f>
        <v/>
      </c>
      <c r="BR44" s="43" t="str">
        <f t="shared" si="903"/>
        <v/>
      </c>
      <c r="BS44" s="42" t="str">
        <f t="shared" ref="BS44" si="912">IF(BS43&lt;&gt;0,"COLORIR","")</f>
        <v/>
      </c>
      <c r="BT44" s="43" t="str">
        <f t="shared" ref="BT44:BX44" si="913">IF(BT43&lt;&gt;0,"COLORIR","")</f>
        <v/>
      </c>
      <c r="BU44" s="42" t="str">
        <f t="shared" si="913"/>
        <v/>
      </c>
      <c r="BV44" s="43" t="str">
        <f t="shared" si="913"/>
        <v/>
      </c>
      <c r="BW44" s="42" t="str">
        <f t="shared" si="913"/>
        <v/>
      </c>
      <c r="BX44" s="43" t="str">
        <f t="shared" si="913"/>
        <v/>
      </c>
      <c r="BY44" s="28"/>
    </row>
    <row r="45" spans="1:77" hidden="1" x14ac:dyDescent="0.2">
      <c r="A45" s="18"/>
      <c r="B45" s="31" t="str">
        <f t="shared" ref="B45" si="914">" "&amp;B43+1&amp;" "</f>
        <v xml:space="preserve"> 19 </v>
      </c>
      <c r="C45" s="32" t="str">
        <f>IFERROR(VLOOKUP(B45,PLANILHA!B:K,4,FALSE),"")</f>
        <v/>
      </c>
      <c r="D45" s="33">
        <f>IFERROR(VLOOKUP(B45,PLANILHA!B:K,9,FALSE),0)</f>
        <v>0</v>
      </c>
      <c r="E45" s="223">
        <v>0</v>
      </c>
      <c r="F45" s="41">
        <f t="shared" ref="F45" si="915">$D45*E45</f>
        <v>0</v>
      </c>
      <c r="G45" s="223">
        <v>0</v>
      </c>
      <c r="H45" s="41">
        <f t="shared" ref="H45" si="916">$D45*G45</f>
        <v>0</v>
      </c>
      <c r="I45" s="223">
        <v>0</v>
      </c>
      <c r="J45" s="41">
        <f t="shared" ref="J45" si="917">$D45*I45</f>
        <v>0</v>
      </c>
      <c r="K45" s="223">
        <v>0</v>
      </c>
      <c r="L45" s="41">
        <f t="shared" ref="L45" si="918">$D45*K45</f>
        <v>0</v>
      </c>
      <c r="M45" s="223">
        <v>0</v>
      </c>
      <c r="N45" s="41">
        <f t="shared" ref="N45" si="919">$D45*M45</f>
        <v>0</v>
      </c>
      <c r="O45" s="223">
        <v>0</v>
      </c>
      <c r="P45" s="41">
        <f t="shared" ref="P45" si="920">$D45*O45</f>
        <v>0</v>
      </c>
      <c r="Q45" s="223">
        <v>0</v>
      </c>
      <c r="R45" s="41">
        <f t="shared" ref="R45" si="921">$D45*Q45</f>
        <v>0</v>
      </c>
      <c r="S45" s="223">
        <v>0</v>
      </c>
      <c r="T45" s="41">
        <f t="shared" ref="T45" si="922">$D45*S45</f>
        <v>0</v>
      </c>
      <c r="U45" s="223">
        <v>0</v>
      </c>
      <c r="V45" s="41">
        <f t="shared" ref="V45" si="923">$D45*U45</f>
        <v>0</v>
      </c>
      <c r="W45" s="223">
        <v>0</v>
      </c>
      <c r="X45" s="41">
        <f t="shared" ref="X45" si="924">$D45*W45</f>
        <v>0</v>
      </c>
      <c r="Y45" s="223">
        <v>0</v>
      </c>
      <c r="Z45" s="41">
        <f t="shared" ref="Z45" si="925">$D45*Y45</f>
        <v>0</v>
      </c>
      <c r="AA45" s="223">
        <v>0</v>
      </c>
      <c r="AB45" s="41">
        <f t="shared" ref="AB45" si="926">$D45*AA45</f>
        <v>0</v>
      </c>
      <c r="AC45" s="223">
        <v>0</v>
      </c>
      <c r="AD45" s="41">
        <f t="shared" ref="AD45" si="927">$D45*AC45</f>
        <v>0</v>
      </c>
      <c r="AE45" s="223">
        <v>0</v>
      </c>
      <c r="AF45" s="41">
        <f t="shared" ref="AF45" si="928">$D45*AE45</f>
        <v>0</v>
      </c>
      <c r="AG45" s="223">
        <v>0</v>
      </c>
      <c r="AH45" s="41">
        <f t="shared" ref="AH45" si="929">$D45*AG45</f>
        <v>0</v>
      </c>
      <c r="AI45" s="223">
        <v>0</v>
      </c>
      <c r="AJ45" s="41">
        <f t="shared" ref="AJ45" si="930">$D45*AI45</f>
        <v>0</v>
      </c>
      <c r="AK45" s="223">
        <v>0</v>
      </c>
      <c r="AL45" s="41">
        <f t="shared" ref="AL45" si="931">$D45*AK45</f>
        <v>0</v>
      </c>
      <c r="AM45" s="223">
        <v>0</v>
      </c>
      <c r="AN45" s="41">
        <f t="shared" ref="AN45" si="932">$D45*AM45</f>
        <v>0</v>
      </c>
      <c r="AO45" s="223">
        <v>0</v>
      </c>
      <c r="AP45" s="41">
        <f t="shared" ref="AP45" si="933">$D45*AO45</f>
        <v>0</v>
      </c>
      <c r="AQ45" s="223">
        <v>0</v>
      </c>
      <c r="AR45" s="41">
        <f t="shared" ref="AR45" si="934">$D45*AQ45</f>
        <v>0</v>
      </c>
      <c r="AS45" s="223">
        <v>0</v>
      </c>
      <c r="AT45" s="41">
        <f t="shared" ref="AT45" si="935">$D45*AS45</f>
        <v>0</v>
      </c>
      <c r="AU45" s="223">
        <v>0</v>
      </c>
      <c r="AV45" s="41">
        <f t="shared" ref="AV45" si="936">$D45*AU45</f>
        <v>0</v>
      </c>
      <c r="AW45" s="223">
        <v>0</v>
      </c>
      <c r="AX45" s="41">
        <f t="shared" ref="AX45" si="937">$D45*AW45</f>
        <v>0</v>
      </c>
      <c r="AY45" s="223">
        <v>0</v>
      </c>
      <c r="AZ45" s="41">
        <f t="shared" ref="AZ45" si="938">$D45*AY45</f>
        <v>0</v>
      </c>
      <c r="BA45" s="223">
        <v>0</v>
      </c>
      <c r="BB45" s="41">
        <f t="shared" ref="BB45" si="939">$D45*BA45</f>
        <v>0</v>
      </c>
      <c r="BC45" s="223">
        <v>0</v>
      </c>
      <c r="BD45" s="41">
        <f t="shared" ref="BD45" si="940">$D45*BC45</f>
        <v>0</v>
      </c>
      <c r="BE45" s="223">
        <v>0</v>
      </c>
      <c r="BF45" s="41">
        <f t="shared" ref="BF45" si="941">$D45*BE45</f>
        <v>0</v>
      </c>
      <c r="BG45" s="223">
        <v>0</v>
      </c>
      <c r="BH45" s="41">
        <f t="shared" ref="BH45" si="942">$D45*BG45</f>
        <v>0</v>
      </c>
      <c r="BI45" s="223">
        <v>0</v>
      </c>
      <c r="BJ45" s="41">
        <f t="shared" ref="BJ45" si="943">$D45*BI45</f>
        <v>0</v>
      </c>
      <c r="BK45" s="223">
        <v>0</v>
      </c>
      <c r="BL45" s="41">
        <f t="shared" ref="BL45" si="944">$D45*BK45</f>
        <v>0</v>
      </c>
      <c r="BM45" s="223">
        <v>0</v>
      </c>
      <c r="BN45" s="41">
        <f t="shared" ref="BN45" si="945">$D45*BM45</f>
        <v>0</v>
      </c>
      <c r="BO45" s="223">
        <v>0</v>
      </c>
      <c r="BP45" s="41">
        <f t="shared" ref="BP45" si="946">$D45*BO45</f>
        <v>0</v>
      </c>
      <c r="BQ45" s="223">
        <v>0</v>
      </c>
      <c r="BR45" s="41">
        <f t="shared" ref="BR45" si="947">$D45*BQ45</f>
        <v>0</v>
      </c>
      <c r="BS45" s="223">
        <v>0</v>
      </c>
      <c r="BT45" s="41">
        <f t="shared" ref="BT45" si="948">$D45*BS45</f>
        <v>0</v>
      </c>
      <c r="BU45" s="223">
        <v>0</v>
      </c>
      <c r="BV45" s="41">
        <f t="shared" ref="BV45" si="949">$D45*BU45</f>
        <v>0</v>
      </c>
      <c r="BW45" s="223">
        <v>0</v>
      </c>
      <c r="BX45" s="41">
        <f t="shared" ref="BX45" si="950">$D45*BW45</f>
        <v>0</v>
      </c>
    </row>
    <row r="46" spans="1:77" s="29" customFormat="1" ht="6" hidden="1" x14ac:dyDescent="0.15">
      <c r="A46" s="27"/>
      <c r="B46" s="34"/>
      <c r="C46" s="35" t="str">
        <f t="shared" ref="C46" si="951">IF(D45&lt;&gt;0,"T","")</f>
        <v/>
      </c>
      <c r="D46" s="36"/>
      <c r="E46" s="42" t="str">
        <f t="shared" ref="E46:F46" si="952">IF(E45&lt;&gt;0,"COLORIR","")</f>
        <v/>
      </c>
      <c r="F46" s="43" t="str">
        <f t="shared" si="952"/>
        <v/>
      </c>
      <c r="G46" s="42" t="str">
        <f t="shared" ref="G46:I46" si="953">IF(G45&lt;&gt;0,"COLORIR","")</f>
        <v/>
      </c>
      <c r="H46" s="43" t="str">
        <f t="shared" ref="H46:BR46" si="954">IF(H45&lt;&gt;0,"COLORIR","")</f>
        <v/>
      </c>
      <c r="I46" s="42" t="str">
        <f t="shared" si="953"/>
        <v/>
      </c>
      <c r="J46" s="43" t="str">
        <f t="shared" si="954"/>
        <v/>
      </c>
      <c r="K46" s="42" t="str">
        <f t="shared" si="954"/>
        <v/>
      </c>
      <c r="L46" s="43" t="str">
        <f t="shared" si="954"/>
        <v/>
      </c>
      <c r="M46" s="42" t="str">
        <f t="shared" si="954"/>
        <v/>
      </c>
      <c r="N46" s="43" t="str">
        <f t="shared" si="954"/>
        <v/>
      </c>
      <c r="O46" s="42" t="str">
        <f t="shared" si="954"/>
        <v/>
      </c>
      <c r="P46" s="43" t="str">
        <f t="shared" si="954"/>
        <v/>
      </c>
      <c r="Q46" s="42" t="str">
        <f t="shared" si="954"/>
        <v/>
      </c>
      <c r="R46" s="43" t="str">
        <f t="shared" si="954"/>
        <v/>
      </c>
      <c r="S46" s="42" t="str">
        <f t="shared" si="954"/>
        <v/>
      </c>
      <c r="T46" s="43" t="str">
        <f t="shared" si="954"/>
        <v/>
      </c>
      <c r="U46" s="42" t="str">
        <f t="shared" si="954"/>
        <v/>
      </c>
      <c r="V46" s="43" t="str">
        <f t="shared" si="954"/>
        <v/>
      </c>
      <c r="W46" s="42" t="str">
        <f t="shared" si="954"/>
        <v/>
      </c>
      <c r="X46" s="43" t="str">
        <f t="shared" si="954"/>
        <v/>
      </c>
      <c r="Y46" s="42" t="str">
        <f t="shared" si="954"/>
        <v/>
      </c>
      <c r="Z46" s="43" t="str">
        <f t="shared" si="954"/>
        <v/>
      </c>
      <c r="AA46" s="42" t="str">
        <f t="shared" si="954"/>
        <v/>
      </c>
      <c r="AB46" s="43" t="str">
        <f t="shared" si="954"/>
        <v/>
      </c>
      <c r="AC46" s="42" t="str">
        <f t="shared" si="954"/>
        <v/>
      </c>
      <c r="AD46" s="43" t="str">
        <f t="shared" si="954"/>
        <v/>
      </c>
      <c r="AE46" s="42" t="str">
        <f t="shared" si="954"/>
        <v/>
      </c>
      <c r="AF46" s="43" t="str">
        <f t="shared" si="954"/>
        <v/>
      </c>
      <c r="AG46" s="42" t="str">
        <f t="shared" si="954"/>
        <v/>
      </c>
      <c r="AH46" s="43" t="str">
        <f t="shared" si="954"/>
        <v/>
      </c>
      <c r="AI46" s="42" t="str">
        <f t="shared" si="954"/>
        <v/>
      </c>
      <c r="AJ46" s="43" t="str">
        <f t="shared" si="954"/>
        <v/>
      </c>
      <c r="AK46" s="42" t="str">
        <f t="shared" si="954"/>
        <v/>
      </c>
      <c r="AL46" s="43" t="str">
        <f t="shared" si="954"/>
        <v/>
      </c>
      <c r="AM46" s="42" t="str">
        <f t="shared" si="954"/>
        <v/>
      </c>
      <c r="AN46" s="43" t="str">
        <f t="shared" si="954"/>
        <v/>
      </c>
      <c r="AO46" s="42" t="str">
        <f t="shared" si="954"/>
        <v/>
      </c>
      <c r="AP46" s="43" t="str">
        <f t="shared" si="954"/>
        <v/>
      </c>
      <c r="AQ46" s="42" t="str">
        <f t="shared" si="954"/>
        <v/>
      </c>
      <c r="AR46" s="43" t="str">
        <f t="shared" si="954"/>
        <v/>
      </c>
      <c r="AS46" s="42" t="str">
        <f t="shared" si="954"/>
        <v/>
      </c>
      <c r="AT46" s="43" t="str">
        <f t="shared" si="954"/>
        <v/>
      </c>
      <c r="AU46" s="42" t="str">
        <f t="shared" si="954"/>
        <v/>
      </c>
      <c r="AV46" s="43" t="str">
        <f t="shared" si="954"/>
        <v/>
      </c>
      <c r="AW46" s="42" t="str">
        <f t="shared" si="954"/>
        <v/>
      </c>
      <c r="AX46" s="43" t="str">
        <f t="shared" si="954"/>
        <v/>
      </c>
      <c r="AY46" s="42" t="str">
        <f t="shared" si="954"/>
        <v/>
      </c>
      <c r="AZ46" s="43" t="str">
        <f t="shared" si="954"/>
        <v/>
      </c>
      <c r="BA46" s="42" t="str">
        <f t="shared" si="954"/>
        <v/>
      </c>
      <c r="BB46" s="43" t="str">
        <f t="shared" si="954"/>
        <v/>
      </c>
      <c r="BC46" s="42" t="str">
        <f t="shared" ref="BC46" si="955">IF(BC45&lt;&gt;0,"COLORIR","")</f>
        <v/>
      </c>
      <c r="BD46" s="43" t="str">
        <f t="shared" si="954"/>
        <v/>
      </c>
      <c r="BE46" s="42" t="str">
        <f t="shared" ref="BE46" si="956">IF(BE45&lt;&gt;0,"COLORIR","")</f>
        <v/>
      </c>
      <c r="BF46" s="43" t="str">
        <f t="shared" si="954"/>
        <v/>
      </c>
      <c r="BG46" s="42" t="str">
        <f t="shared" ref="BG46" si="957">IF(BG45&lt;&gt;0,"COLORIR","")</f>
        <v/>
      </c>
      <c r="BH46" s="43" t="str">
        <f t="shared" si="954"/>
        <v/>
      </c>
      <c r="BI46" s="42" t="str">
        <f t="shared" ref="BI46" si="958">IF(BI45&lt;&gt;0,"COLORIR","")</f>
        <v/>
      </c>
      <c r="BJ46" s="43" t="str">
        <f t="shared" si="954"/>
        <v/>
      </c>
      <c r="BK46" s="42" t="str">
        <f t="shared" ref="BK46" si="959">IF(BK45&lt;&gt;0,"COLORIR","")</f>
        <v/>
      </c>
      <c r="BL46" s="43" t="str">
        <f t="shared" si="954"/>
        <v/>
      </c>
      <c r="BM46" s="42" t="str">
        <f t="shared" ref="BM46" si="960">IF(BM45&lt;&gt;0,"COLORIR","")</f>
        <v/>
      </c>
      <c r="BN46" s="43" t="str">
        <f t="shared" si="954"/>
        <v/>
      </c>
      <c r="BO46" s="42" t="str">
        <f t="shared" ref="BO46" si="961">IF(BO45&lt;&gt;0,"COLORIR","")</f>
        <v/>
      </c>
      <c r="BP46" s="43" t="str">
        <f t="shared" si="954"/>
        <v/>
      </c>
      <c r="BQ46" s="42" t="str">
        <f t="shared" ref="BQ46" si="962">IF(BQ45&lt;&gt;0,"COLORIR","")</f>
        <v/>
      </c>
      <c r="BR46" s="43" t="str">
        <f t="shared" si="954"/>
        <v/>
      </c>
      <c r="BS46" s="42" t="str">
        <f t="shared" ref="BS46" si="963">IF(BS45&lt;&gt;0,"COLORIR","")</f>
        <v/>
      </c>
      <c r="BT46" s="43" t="str">
        <f t="shared" ref="BT46:BX46" si="964">IF(BT45&lt;&gt;0,"COLORIR","")</f>
        <v/>
      </c>
      <c r="BU46" s="42" t="str">
        <f t="shared" si="964"/>
        <v/>
      </c>
      <c r="BV46" s="43" t="str">
        <f t="shared" si="964"/>
        <v/>
      </c>
      <c r="BW46" s="42" t="str">
        <f t="shared" si="964"/>
        <v/>
      </c>
      <c r="BX46" s="43" t="str">
        <f t="shared" si="964"/>
        <v/>
      </c>
      <c r="BY46" s="28"/>
    </row>
    <row r="47" spans="1:77" hidden="1" x14ac:dyDescent="0.2">
      <c r="A47" s="18"/>
      <c r="B47" s="31" t="str">
        <f t="shared" ref="B47" si="965">" "&amp;B45+1&amp;" "</f>
        <v xml:space="preserve"> 20 </v>
      </c>
      <c r="C47" s="32" t="str">
        <f>IFERROR(VLOOKUP(B47,PLANILHA!B:K,4,FALSE),"")</f>
        <v/>
      </c>
      <c r="D47" s="33">
        <f>IFERROR(VLOOKUP(B47,PLANILHA!B:K,9,FALSE),0)</f>
        <v>0</v>
      </c>
      <c r="E47" s="223">
        <v>0</v>
      </c>
      <c r="F47" s="41">
        <f t="shared" ref="F47" si="966">$D47*E47</f>
        <v>0</v>
      </c>
      <c r="G47" s="223">
        <v>0</v>
      </c>
      <c r="H47" s="41">
        <f t="shared" ref="H47" si="967">$D47*G47</f>
        <v>0</v>
      </c>
      <c r="I47" s="223">
        <v>0</v>
      </c>
      <c r="J47" s="41">
        <f t="shared" ref="J47" si="968">$D47*I47</f>
        <v>0</v>
      </c>
      <c r="K47" s="223">
        <v>0</v>
      </c>
      <c r="L47" s="41">
        <f t="shared" ref="L47" si="969">$D47*K47</f>
        <v>0</v>
      </c>
      <c r="M47" s="223">
        <v>0</v>
      </c>
      <c r="N47" s="41">
        <f t="shared" ref="N47" si="970">$D47*M47</f>
        <v>0</v>
      </c>
      <c r="O47" s="223">
        <v>0</v>
      </c>
      <c r="P47" s="41">
        <f t="shared" ref="P47" si="971">$D47*O47</f>
        <v>0</v>
      </c>
      <c r="Q47" s="223">
        <v>0</v>
      </c>
      <c r="R47" s="41">
        <f t="shared" ref="R47" si="972">$D47*Q47</f>
        <v>0</v>
      </c>
      <c r="S47" s="223">
        <v>0</v>
      </c>
      <c r="T47" s="41">
        <f t="shared" ref="T47" si="973">$D47*S47</f>
        <v>0</v>
      </c>
      <c r="U47" s="223">
        <v>0</v>
      </c>
      <c r="V47" s="41">
        <f t="shared" ref="V47" si="974">$D47*U47</f>
        <v>0</v>
      </c>
      <c r="W47" s="223">
        <v>0</v>
      </c>
      <c r="X47" s="41">
        <f t="shared" ref="X47" si="975">$D47*W47</f>
        <v>0</v>
      </c>
      <c r="Y47" s="223">
        <v>0</v>
      </c>
      <c r="Z47" s="41">
        <f t="shared" ref="Z47" si="976">$D47*Y47</f>
        <v>0</v>
      </c>
      <c r="AA47" s="223">
        <v>0</v>
      </c>
      <c r="AB47" s="41">
        <f t="shared" ref="AB47" si="977">$D47*AA47</f>
        <v>0</v>
      </c>
      <c r="AC47" s="223">
        <v>0</v>
      </c>
      <c r="AD47" s="41">
        <f t="shared" ref="AD47" si="978">$D47*AC47</f>
        <v>0</v>
      </c>
      <c r="AE47" s="223">
        <v>0</v>
      </c>
      <c r="AF47" s="41">
        <f t="shared" ref="AF47" si="979">$D47*AE47</f>
        <v>0</v>
      </c>
      <c r="AG47" s="223">
        <v>0</v>
      </c>
      <c r="AH47" s="41">
        <f t="shared" ref="AH47" si="980">$D47*AG47</f>
        <v>0</v>
      </c>
      <c r="AI47" s="223">
        <v>0</v>
      </c>
      <c r="AJ47" s="41">
        <f t="shared" ref="AJ47" si="981">$D47*AI47</f>
        <v>0</v>
      </c>
      <c r="AK47" s="223">
        <v>0</v>
      </c>
      <c r="AL47" s="41">
        <f t="shared" ref="AL47" si="982">$D47*AK47</f>
        <v>0</v>
      </c>
      <c r="AM47" s="223">
        <v>0</v>
      </c>
      <c r="AN47" s="41">
        <f t="shared" ref="AN47" si="983">$D47*AM47</f>
        <v>0</v>
      </c>
      <c r="AO47" s="223">
        <v>0</v>
      </c>
      <c r="AP47" s="41">
        <f t="shared" ref="AP47" si="984">$D47*AO47</f>
        <v>0</v>
      </c>
      <c r="AQ47" s="223">
        <v>0</v>
      </c>
      <c r="AR47" s="41">
        <f t="shared" ref="AR47" si="985">$D47*AQ47</f>
        <v>0</v>
      </c>
      <c r="AS47" s="223">
        <v>0</v>
      </c>
      <c r="AT47" s="41">
        <f t="shared" ref="AT47" si="986">$D47*AS47</f>
        <v>0</v>
      </c>
      <c r="AU47" s="223">
        <v>0</v>
      </c>
      <c r="AV47" s="41">
        <f t="shared" ref="AV47" si="987">$D47*AU47</f>
        <v>0</v>
      </c>
      <c r="AW47" s="223">
        <v>0</v>
      </c>
      <c r="AX47" s="41">
        <f t="shared" ref="AX47" si="988">$D47*AW47</f>
        <v>0</v>
      </c>
      <c r="AY47" s="223">
        <v>0</v>
      </c>
      <c r="AZ47" s="41">
        <f t="shared" ref="AZ47" si="989">$D47*AY47</f>
        <v>0</v>
      </c>
      <c r="BA47" s="223">
        <v>0</v>
      </c>
      <c r="BB47" s="41">
        <f t="shared" ref="BB47" si="990">$D47*BA47</f>
        <v>0</v>
      </c>
      <c r="BC47" s="223">
        <v>0</v>
      </c>
      <c r="BD47" s="41">
        <f t="shared" ref="BD47" si="991">$D47*BC47</f>
        <v>0</v>
      </c>
      <c r="BE47" s="223">
        <v>0</v>
      </c>
      <c r="BF47" s="41">
        <f t="shared" ref="BF47" si="992">$D47*BE47</f>
        <v>0</v>
      </c>
      <c r="BG47" s="223">
        <v>0</v>
      </c>
      <c r="BH47" s="41">
        <f t="shared" ref="BH47" si="993">$D47*BG47</f>
        <v>0</v>
      </c>
      <c r="BI47" s="223">
        <v>0</v>
      </c>
      <c r="BJ47" s="41">
        <f t="shared" ref="BJ47" si="994">$D47*BI47</f>
        <v>0</v>
      </c>
      <c r="BK47" s="223">
        <v>0</v>
      </c>
      <c r="BL47" s="41">
        <f t="shared" ref="BL47" si="995">$D47*BK47</f>
        <v>0</v>
      </c>
      <c r="BM47" s="223">
        <v>0</v>
      </c>
      <c r="BN47" s="41">
        <f t="shared" ref="BN47" si="996">$D47*BM47</f>
        <v>0</v>
      </c>
      <c r="BO47" s="223">
        <v>0</v>
      </c>
      <c r="BP47" s="41">
        <f t="shared" ref="BP47" si="997">$D47*BO47</f>
        <v>0</v>
      </c>
      <c r="BQ47" s="223">
        <v>0</v>
      </c>
      <c r="BR47" s="41">
        <f t="shared" ref="BR47" si="998">$D47*BQ47</f>
        <v>0</v>
      </c>
      <c r="BS47" s="223">
        <v>0</v>
      </c>
      <c r="BT47" s="41">
        <f t="shared" ref="BT47" si="999">$D47*BS47</f>
        <v>0</v>
      </c>
      <c r="BU47" s="223">
        <v>0</v>
      </c>
      <c r="BV47" s="41">
        <f t="shared" ref="BV47" si="1000">$D47*BU47</f>
        <v>0</v>
      </c>
      <c r="BW47" s="223">
        <v>0</v>
      </c>
      <c r="BX47" s="41">
        <f t="shared" ref="BX47" si="1001">$D47*BW47</f>
        <v>0</v>
      </c>
    </row>
    <row r="48" spans="1:77" s="29" customFormat="1" ht="6" hidden="1" x14ac:dyDescent="0.15">
      <c r="A48" s="27"/>
      <c r="B48" s="34"/>
      <c r="C48" s="35" t="str">
        <f t="shared" ref="C48" si="1002">IF(D47&lt;&gt;0,"T","")</f>
        <v/>
      </c>
      <c r="D48" s="36"/>
      <c r="E48" s="42" t="str">
        <f t="shared" ref="E48:F48" si="1003">IF(E47&lt;&gt;0,"COLORIR","")</f>
        <v/>
      </c>
      <c r="F48" s="43" t="str">
        <f t="shared" si="1003"/>
        <v/>
      </c>
      <c r="G48" s="42" t="str">
        <f t="shared" ref="G48:I48" si="1004">IF(G47&lt;&gt;0,"COLORIR","")</f>
        <v/>
      </c>
      <c r="H48" s="43" t="str">
        <f t="shared" ref="H48:BR48" si="1005">IF(H47&lt;&gt;0,"COLORIR","")</f>
        <v/>
      </c>
      <c r="I48" s="42" t="str">
        <f t="shared" si="1004"/>
        <v/>
      </c>
      <c r="J48" s="43" t="str">
        <f t="shared" si="1005"/>
        <v/>
      </c>
      <c r="K48" s="42" t="str">
        <f t="shared" si="1005"/>
        <v/>
      </c>
      <c r="L48" s="43" t="str">
        <f t="shared" si="1005"/>
        <v/>
      </c>
      <c r="M48" s="42" t="str">
        <f t="shared" si="1005"/>
        <v/>
      </c>
      <c r="N48" s="43" t="str">
        <f t="shared" si="1005"/>
        <v/>
      </c>
      <c r="O48" s="42" t="str">
        <f t="shared" si="1005"/>
        <v/>
      </c>
      <c r="P48" s="43" t="str">
        <f t="shared" si="1005"/>
        <v/>
      </c>
      <c r="Q48" s="42" t="str">
        <f t="shared" si="1005"/>
        <v/>
      </c>
      <c r="R48" s="43" t="str">
        <f t="shared" si="1005"/>
        <v/>
      </c>
      <c r="S48" s="42" t="str">
        <f t="shared" si="1005"/>
        <v/>
      </c>
      <c r="T48" s="43" t="str">
        <f t="shared" si="1005"/>
        <v/>
      </c>
      <c r="U48" s="42" t="str">
        <f t="shared" si="1005"/>
        <v/>
      </c>
      <c r="V48" s="43" t="str">
        <f t="shared" si="1005"/>
        <v/>
      </c>
      <c r="W48" s="42" t="str">
        <f t="shared" si="1005"/>
        <v/>
      </c>
      <c r="X48" s="43" t="str">
        <f t="shared" si="1005"/>
        <v/>
      </c>
      <c r="Y48" s="42" t="str">
        <f t="shared" si="1005"/>
        <v/>
      </c>
      <c r="Z48" s="43" t="str">
        <f t="shared" si="1005"/>
        <v/>
      </c>
      <c r="AA48" s="42" t="str">
        <f t="shared" si="1005"/>
        <v/>
      </c>
      <c r="AB48" s="43" t="str">
        <f t="shared" si="1005"/>
        <v/>
      </c>
      <c r="AC48" s="42" t="str">
        <f t="shared" si="1005"/>
        <v/>
      </c>
      <c r="AD48" s="43" t="str">
        <f t="shared" si="1005"/>
        <v/>
      </c>
      <c r="AE48" s="42" t="str">
        <f t="shared" si="1005"/>
        <v/>
      </c>
      <c r="AF48" s="43" t="str">
        <f t="shared" si="1005"/>
        <v/>
      </c>
      <c r="AG48" s="42" t="str">
        <f t="shared" si="1005"/>
        <v/>
      </c>
      <c r="AH48" s="43" t="str">
        <f t="shared" si="1005"/>
        <v/>
      </c>
      <c r="AI48" s="42" t="str">
        <f t="shared" si="1005"/>
        <v/>
      </c>
      <c r="AJ48" s="43" t="str">
        <f t="shared" si="1005"/>
        <v/>
      </c>
      <c r="AK48" s="42" t="str">
        <f t="shared" si="1005"/>
        <v/>
      </c>
      <c r="AL48" s="43" t="str">
        <f t="shared" si="1005"/>
        <v/>
      </c>
      <c r="AM48" s="42" t="str">
        <f t="shared" si="1005"/>
        <v/>
      </c>
      <c r="AN48" s="43" t="str">
        <f t="shared" si="1005"/>
        <v/>
      </c>
      <c r="AO48" s="42" t="str">
        <f t="shared" si="1005"/>
        <v/>
      </c>
      <c r="AP48" s="43" t="str">
        <f t="shared" si="1005"/>
        <v/>
      </c>
      <c r="AQ48" s="42" t="str">
        <f t="shared" si="1005"/>
        <v/>
      </c>
      <c r="AR48" s="43" t="str">
        <f t="shared" si="1005"/>
        <v/>
      </c>
      <c r="AS48" s="42" t="str">
        <f t="shared" si="1005"/>
        <v/>
      </c>
      <c r="AT48" s="43" t="str">
        <f t="shared" si="1005"/>
        <v/>
      </c>
      <c r="AU48" s="42" t="str">
        <f t="shared" si="1005"/>
        <v/>
      </c>
      <c r="AV48" s="43" t="str">
        <f t="shared" si="1005"/>
        <v/>
      </c>
      <c r="AW48" s="42" t="str">
        <f t="shared" si="1005"/>
        <v/>
      </c>
      <c r="AX48" s="43" t="str">
        <f t="shared" si="1005"/>
        <v/>
      </c>
      <c r="AY48" s="42" t="str">
        <f t="shared" si="1005"/>
        <v/>
      </c>
      <c r="AZ48" s="43" t="str">
        <f t="shared" si="1005"/>
        <v/>
      </c>
      <c r="BA48" s="42" t="str">
        <f t="shared" si="1005"/>
        <v/>
      </c>
      <c r="BB48" s="43" t="str">
        <f t="shared" si="1005"/>
        <v/>
      </c>
      <c r="BC48" s="42" t="str">
        <f t="shared" ref="BC48" si="1006">IF(BC47&lt;&gt;0,"COLORIR","")</f>
        <v/>
      </c>
      <c r="BD48" s="43" t="str">
        <f t="shared" si="1005"/>
        <v/>
      </c>
      <c r="BE48" s="42" t="str">
        <f t="shared" ref="BE48" si="1007">IF(BE47&lt;&gt;0,"COLORIR","")</f>
        <v/>
      </c>
      <c r="BF48" s="43" t="str">
        <f t="shared" si="1005"/>
        <v/>
      </c>
      <c r="BG48" s="42" t="str">
        <f t="shared" ref="BG48" si="1008">IF(BG47&lt;&gt;0,"COLORIR","")</f>
        <v/>
      </c>
      <c r="BH48" s="43" t="str">
        <f t="shared" si="1005"/>
        <v/>
      </c>
      <c r="BI48" s="42" t="str">
        <f t="shared" ref="BI48" si="1009">IF(BI47&lt;&gt;0,"COLORIR","")</f>
        <v/>
      </c>
      <c r="BJ48" s="43" t="str">
        <f t="shared" si="1005"/>
        <v/>
      </c>
      <c r="BK48" s="42" t="str">
        <f t="shared" ref="BK48" si="1010">IF(BK47&lt;&gt;0,"COLORIR","")</f>
        <v/>
      </c>
      <c r="BL48" s="43" t="str">
        <f t="shared" si="1005"/>
        <v/>
      </c>
      <c r="BM48" s="42" t="str">
        <f t="shared" ref="BM48" si="1011">IF(BM47&lt;&gt;0,"COLORIR","")</f>
        <v/>
      </c>
      <c r="BN48" s="43" t="str">
        <f t="shared" si="1005"/>
        <v/>
      </c>
      <c r="BO48" s="42" t="str">
        <f t="shared" ref="BO48" si="1012">IF(BO47&lt;&gt;0,"COLORIR","")</f>
        <v/>
      </c>
      <c r="BP48" s="43" t="str">
        <f t="shared" si="1005"/>
        <v/>
      </c>
      <c r="BQ48" s="42" t="str">
        <f t="shared" ref="BQ48" si="1013">IF(BQ47&lt;&gt;0,"COLORIR","")</f>
        <v/>
      </c>
      <c r="BR48" s="43" t="str">
        <f t="shared" si="1005"/>
        <v/>
      </c>
      <c r="BS48" s="42" t="str">
        <f t="shared" ref="BS48" si="1014">IF(BS47&lt;&gt;0,"COLORIR","")</f>
        <v/>
      </c>
      <c r="BT48" s="43" t="str">
        <f t="shared" ref="BT48:BX48" si="1015">IF(BT47&lt;&gt;0,"COLORIR","")</f>
        <v/>
      </c>
      <c r="BU48" s="42" t="str">
        <f t="shared" si="1015"/>
        <v/>
      </c>
      <c r="BV48" s="43" t="str">
        <f t="shared" si="1015"/>
        <v/>
      </c>
      <c r="BW48" s="42" t="str">
        <f t="shared" si="1015"/>
        <v/>
      </c>
      <c r="BX48" s="43" t="str">
        <f t="shared" si="1015"/>
        <v/>
      </c>
      <c r="BY48" s="28"/>
    </row>
    <row r="49" spans="1:77" hidden="1" x14ac:dyDescent="0.2">
      <c r="A49" s="18"/>
      <c r="B49" s="31" t="str">
        <f t="shared" ref="B49" si="1016">" "&amp;B47+1&amp;" "</f>
        <v xml:space="preserve"> 21 </v>
      </c>
      <c r="C49" s="32" t="str">
        <f>IFERROR(VLOOKUP(B49,PLANILHA!B:K,4,FALSE),"")</f>
        <v/>
      </c>
      <c r="D49" s="33">
        <f>IFERROR(VLOOKUP(B49,PLANILHA!B:K,9,FALSE),0)</f>
        <v>0</v>
      </c>
      <c r="E49" s="223">
        <v>0</v>
      </c>
      <c r="F49" s="41">
        <f t="shared" ref="F49" si="1017">$D49*E49</f>
        <v>0</v>
      </c>
      <c r="G49" s="223">
        <v>0</v>
      </c>
      <c r="H49" s="41">
        <f t="shared" ref="H49" si="1018">$D49*G49</f>
        <v>0</v>
      </c>
      <c r="I49" s="223">
        <v>0</v>
      </c>
      <c r="J49" s="41">
        <f t="shared" ref="J49" si="1019">$D49*I49</f>
        <v>0</v>
      </c>
      <c r="K49" s="223">
        <v>0</v>
      </c>
      <c r="L49" s="41">
        <f t="shared" ref="L49" si="1020">$D49*K49</f>
        <v>0</v>
      </c>
      <c r="M49" s="223">
        <v>0</v>
      </c>
      <c r="N49" s="41">
        <f t="shared" ref="N49" si="1021">$D49*M49</f>
        <v>0</v>
      </c>
      <c r="O49" s="223">
        <v>0</v>
      </c>
      <c r="P49" s="41">
        <f t="shared" ref="P49" si="1022">$D49*O49</f>
        <v>0</v>
      </c>
      <c r="Q49" s="223">
        <v>0</v>
      </c>
      <c r="R49" s="41">
        <f t="shared" ref="R49" si="1023">$D49*Q49</f>
        <v>0</v>
      </c>
      <c r="S49" s="223">
        <v>0</v>
      </c>
      <c r="T49" s="41">
        <f t="shared" ref="T49" si="1024">$D49*S49</f>
        <v>0</v>
      </c>
      <c r="U49" s="223">
        <v>0</v>
      </c>
      <c r="V49" s="41">
        <f t="shared" ref="V49" si="1025">$D49*U49</f>
        <v>0</v>
      </c>
      <c r="W49" s="223">
        <v>0</v>
      </c>
      <c r="X49" s="41">
        <f t="shared" ref="X49" si="1026">$D49*W49</f>
        <v>0</v>
      </c>
      <c r="Y49" s="223">
        <v>0</v>
      </c>
      <c r="Z49" s="41">
        <f t="shared" ref="Z49" si="1027">$D49*Y49</f>
        <v>0</v>
      </c>
      <c r="AA49" s="223">
        <v>0</v>
      </c>
      <c r="AB49" s="41">
        <f t="shared" ref="AB49" si="1028">$D49*AA49</f>
        <v>0</v>
      </c>
      <c r="AC49" s="223">
        <v>0</v>
      </c>
      <c r="AD49" s="41">
        <f t="shared" ref="AD49" si="1029">$D49*AC49</f>
        <v>0</v>
      </c>
      <c r="AE49" s="223">
        <v>0</v>
      </c>
      <c r="AF49" s="41">
        <f t="shared" ref="AF49" si="1030">$D49*AE49</f>
        <v>0</v>
      </c>
      <c r="AG49" s="223">
        <v>0</v>
      </c>
      <c r="AH49" s="41">
        <f t="shared" ref="AH49" si="1031">$D49*AG49</f>
        <v>0</v>
      </c>
      <c r="AI49" s="223">
        <v>0</v>
      </c>
      <c r="AJ49" s="41">
        <f t="shared" ref="AJ49" si="1032">$D49*AI49</f>
        <v>0</v>
      </c>
      <c r="AK49" s="223">
        <v>0</v>
      </c>
      <c r="AL49" s="41">
        <f t="shared" ref="AL49" si="1033">$D49*AK49</f>
        <v>0</v>
      </c>
      <c r="AM49" s="223">
        <v>0</v>
      </c>
      <c r="AN49" s="41">
        <f t="shared" ref="AN49" si="1034">$D49*AM49</f>
        <v>0</v>
      </c>
      <c r="AO49" s="223">
        <v>0</v>
      </c>
      <c r="AP49" s="41">
        <f t="shared" ref="AP49" si="1035">$D49*AO49</f>
        <v>0</v>
      </c>
      <c r="AQ49" s="223">
        <v>0</v>
      </c>
      <c r="AR49" s="41">
        <f t="shared" ref="AR49" si="1036">$D49*AQ49</f>
        <v>0</v>
      </c>
      <c r="AS49" s="223">
        <v>0</v>
      </c>
      <c r="AT49" s="41">
        <f t="shared" ref="AT49" si="1037">$D49*AS49</f>
        <v>0</v>
      </c>
      <c r="AU49" s="223">
        <v>0</v>
      </c>
      <c r="AV49" s="41">
        <f t="shared" ref="AV49" si="1038">$D49*AU49</f>
        <v>0</v>
      </c>
      <c r="AW49" s="223">
        <v>0</v>
      </c>
      <c r="AX49" s="41">
        <f t="shared" ref="AX49" si="1039">$D49*AW49</f>
        <v>0</v>
      </c>
      <c r="AY49" s="223">
        <v>0</v>
      </c>
      <c r="AZ49" s="41">
        <f t="shared" ref="AZ49" si="1040">$D49*AY49</f>
        <v>0</v>
      </c>
      <c r="BA49" s="223">
        <v>0</v>
      </c>
      <c r="BB49" s="41">
        <f t="shared" ref="BB49" si="1041">$D49*BA49</f>
        <v>0</v>
      </c>
      <c r="BC49" s="223">
        <v>0</v>
      </c>
      <c r="BD49" s="41">
        <f t="shared" ref="BD49" si="1042">$D49*BC49</f>
        <v>0</v>
      </c>
      <c r="BE49" s="223">
        <v>0</v>
      </c>
      <c r="BF49" s="41">
        <f t="shared" ref="BF49" si="1043">$D49*BE49</f>
        <v>0</v>
      </c>
      <c r="BG49" s="223">
        <v>0</v>
      </c>
      <c r="BH49" s="41">
        <f t="shared" ref="BH49" si="1044">$D49*BG49</f>
        <v>0</v>
      </c>
      <c r="BI49" s="223">
        <v>0</v>
      </c>
      <c r="BJ49" s="41">
        <f t="shared" ref="BJ49" si="1045">$D49*BI49</f>
        <v>0</v>
      </c>
      <c r="BK49" s="223">
        <v>0</v>
      </c>
      <c r="BL49" s="41">
        <f t="shared" ref="BL49" si="1046">$D49*BK49</f>
        <v>0</v>
      </c>
      <c r="BM49" s="223">
        <v>0</v>
      </c>
      <c r="BN49" s="41">
        <f t="shared" ref="BN49" si="1047">$D49*BM49</f>
        <v>0</v>
      </c>
      <c r="BO49" s="223">
        <v>0</v>
      </c>
      <c r="BP49" s="41">
        <f t="shared" ref="BP49" si="1048">$D49*BO49</f>
        <v>0</v>
      </c>
      <c r="BQ49" s="223">
        <v>0</v>
      </c>
      <c r="BR49" s="41">
        <f t="shared" ref="BR49" si="1049">$D49*BQ49</f>
        <v>0</v>
      </c>
      <c r="BS49" s="223">
        <v>0</v>
      </c>
      <c r="BT49" s="41">
        <f t="shared" ref="BT49" si="1050">$D49*BS49</f>
        <v>0</v>
      </c>
      <c r="BU49" s="223">
        <v>0</v>
      </c>
      <c r="BV49" s="41">
        <f t="shared" ref="BV49" si="1051">$D49*BU49</f>
        <v>0</v>
      </c>
      <c r="BW49" s="223">
        <v>0</v>
      </c>
      <c r="BX49" s="41">
        <f t="shared" ref="BX49" si="1052">$D49*BW49</f>
        <v>0</v>
      </c>
    </row>
    <row r="50" spans="1:77" s="29" customFormat="1" ht="6" hidden="1" x14ac:dyDescent="0.15">
      <c r="A50" s="27"/>
      <c r="B50" s="34"/>
      <c r="C50" s="35" t="str">
        <f t="shared" ref="C50" si="1053">IF(D49&lt;&gt;0,"T","")</f>
        <v/>
      </c>
      <c r="D50" s="36"/>
      <c r="E50" s="42" t="str">
        <f t="shared" ref="E50:F50" si="1054">IF(E49&lt;&gt;0,"COLORIR","")</f>
        <v/>
      </c>
      <c r="F50" s="43" t="str">
        <f t="shared" si="1054"/>
        <v/>
      </c>
      <c r="G50" s="42" t="str">
        <f t="shared" ref="G50:I50" si="1055">IF(G49&lt;&gt;0,"COLORIR","")</f>
        <v/>
      </c>
      <c r="H50" s="43" t="str">
        <f t="shared" ref="H50:BR50" si="1056">IF(H49&lt;&gt;0,"COLORIR","")</f>
        <v/>
      </c>
      <c r="I50" s="42" t="str">
        <f t="shared" si="1055"/>
        <v/>
      </c>
      <c r="J50" s="43" t="str">
        <f t="shared" si="1056"/>
        <v/>
      </c>
      <c r="K50" s="42" t="str">
        <f t="shared" si="1056"/>
        <v/>
      </c>
      <c r="L50" s="43" t="str">
        <f t="shared" si="1056"/>
        <v/>
      </c>
      <c r="M50" s="42" t="str">
        <f t="shared" si="1056"/>
        <v/>
      </c>
      <c r="N50" s="43" t="str">
        <f t="shared" si="1056"/>
        <v/>
      </c>
      <c r="O50" s="42" t="str">
        <f t="shared" si="1056"/>
        <v/>
      </c>
      <c r="P50" s="43" t="str">
        <f t="shared" si="1056"/>
        <v/>
      </c>
      <c r="Q50" s="42" t="str">
        <f t="shared" si="1056"/>
        <v/>
      </c>
      <c r="R50" s="43" t="str">
        <f t="shared" si="1056"/>
        <v/>
      </c>
      <c r="S50" s="42" t="str">
        <f t="shared" si="1056"/>
        <v/>
      </c>
      <c r="T50" s="43" t="str">
        <f t="shared" si="1056"/>
        <v/>
      </c>
      <c r="U50" s="42" t="str">
        <f t="shared" si="1056"/>
        <v/>
      </c>
      <c r="V50" s="43" t="str">
        <f t="shared" si="1056"/>
        <v/>
      </c>
      <c r="W50" s="42" t="str">
        <f t="shared" si="1056"/>
        <v/>
      </c>
      <c r="X50" s="43" t="str">
        <f t="shared" si="1056"/>
        <v/>
      </c>
      <c r="Y50" s="42" t="str">
        <f t="shared" si="1056"/>
        <v/>
      </c>
      <c r="Z50" s="43" t="str">
        <f t="shared" si="1056"/>
        <v/>
      </c>
      <c r="AA50" s="42" t="str">
        <f t="shared" si="1056"/>
        <v/>
      </c>
      <c r="AB50" s="43" t="str">
        <f t="shared" si="1056"/>
        <v/>
      </c>
      <c r="AC50" s="42" t="str">
        <f t="shared" si="1056"/>
        <v/>
      </c>
      <c r="AD50" s="43" t="str">
        <f t="shared" si="1056"/>
        <v/>
      </c>
      <c r="AE50" s="42" t="str">
        <f t="shared" si="1056"/>
        <v/>
      </c>
      <c r="AF50" s="43" t="str">
        <f t="shared" si="1056"/>
        <v/>
      </c>
      <c r="AG50" s="42" t="str">
        <f t="shared" si="1056"/>
        <v/>
      </c>
      <c r="AH50" s="43" t="str">
        <f t="shared" si="1056"/>
        <v/>
      </c>
      <c r="AI50" s="42" t="str">
        <f t="shared" si="1056"/>
        <v/>
      </c>
      <c r="AJ50" s="43" t="str">
        <f t="shared" si="1056"/>
        <v/>
      </c>
      <c r="AK50" s="42" t="str">
        <f t="shared" si="1056"/>
        <v/>
      </c>
      <c r="AL50" s="43" t="str">
        <f t="shared" si="1056"/>
        <v/>
      </c>
      <c r="AM50" s="42" t="str">
        <f t="shared" si="1056"/>
        <v/>
      </c>
      <c r="AN50" s="43" t="str">
        <f t="shared" si="1056"/>
        <v/>
      </c>
      <c r="AO50" s="42" t="str">
        <f t="shared" si="1056"/>
        <v/>
      </c>
      <c r="AP50" s="43" t="str">
        <f t="shared" si="1056"/>
        <v/>
      </c>
      <c r="AQ50" s="42" t="str">
        <f t="shared" si="1056"/>
        <v/>
      </c>
      <c r="AR50" s="43" t="str">
        <f t="shared" si="1056"/>
        <v/>
      </c>
      <c r="AS50" s="42" t="str">
        <f t="shared" si="1056"/>
        <v/>
      </c>
      <c r="AT50" s="43" t="str">
        <f t="shared" si="1056"/>
        <v/>
      </c>
      <c r="AU50" s="42" t="str">
        <f t="shared" si="1056"/>
        <v/>
      </c>
      <c r="AV50" s="43" t="str">
        <f t="shared" si="1056"/>
        <v/>
      </c>
      <c r="AW50" s="42" t="str">
        <f t="shared" si="1056"/>
        <v/>
      </c>
      <c r="AX50" s="43" t="str">
        <f t="shared" si="1056"/>
        <v/>
      </c>
      <c r="AY50" s="42" t="str">
        <f t="shared" si="1056"/>
        <v/>
      </c>
      <c r="AZ50" s="43" t="str">
        <f t="shared" si="1056"/>
        <v/>
      </c>
      <c r="BA50" s="42" t="str">
        <f t="shared" si="1056"/>
        <v/>
      </c>
      <c r="BB50" s="43" t="str">
        <f t="shared" si="1056"/>
        <v/>
      </c>
      <c r="BC50" s="42" t="str">
        <f t="shared" ref="BC50" si="1057">IF(BC49&lt;&gt;0,"COLORIR","")</f>
        <v/>
      </c>
      <c r="BD50" s="43" t="str">
        <f t="shared" si="1056"/>
        <v/>
      </c>
      <c r="BE50" s="42" t="str">
        <f t="shared" ref="BE50" si="1058">IF(BE49&lt;&gt;0,"COLORIR","")</f>
        <v/>
      </c>
      <c r="BF50" s="43" t="str">
        <f t="shared" si="1056"/>
        <v/>
      </c>
      <c r="BG50" s="42" t="str">
        <f t="shared" ref="BG50" si="1059">IF(BG49&lt;&gt;0,"COLORIR","")</f>
        <v/>
      </c>
      <c r="BH50" s="43" t="str">
        <f t="shared" si="1056"/>
        <v/>
      </c>
      <c r="BI50" s="42" t="str">
        <f t="shared" ref="BI50" si="1060">IF(BI49&lt;&gt;0,"COLORIR","")</f>
        <v/>
      </c>
      <c r="BJ50" s="43" t="str">
        <f t="shared" si="1056"/>
        <v/>
      </c>
      <c r="BK50" s="42" t="str">
        <f t="shared" ref="BK50" si="1061">IF(BK49&lt;&gt;0,"COLORIR","")</f>
        <v/>
      </c>
      <c r="BL50" s="43" t="str">
        <f t="shared" si="1056"/>
        <v/>
      </c>
      <c r="BM50" s="42" t="str">
        <f t="shared" ref="BM50" si="1062">IF(BM49&lt;&gt;0,"COLORIR","")</f>
        <v/>
      </c>
      <c r="BN50" s="43" t="str">
        <f t="shared" si="1056"/>
        <v/>
      </c>
      <c r="BO50" s="42" t="str">
        <f t="shared" ref="BO50" si="1063">IF(BO49&lt;&gt;0,"COLORIR","")</f>
        <v/>
      </c>
      <c r="BP50" s="43" t="str">
        <f t="shared" si="1056"/>
        <v/>
      </c>
      <c r="BQ50" s="42" t="str">
        <f t="shared" ref="BQ50" si="1064">IF(BQ49&lt;&gt;0,"COLORIR","")</f>
        <v/>
      </c>
      <c r="BR50" s="43" t="str">
        <f t="shared" si="1056"/>
        <v/>
      </c>
      <c r="BS50" s="42" t="str">
        <f t="shared" ref="BS50" si="1065">IF(BS49&lt;&gt;0,"COLORIR","")</f>
        <v/>
      </c>
      <c r="BT50" s="43" t="str">
        <f t="shared" ref="BT50:BX50" si="1066">IF(BT49&lt;&gt;0,"COLORIR","")</f>
        <v/>
      </c>
      <c r="BU50" s="42" t="str">
        <f t="shared" si="1066"/>
        <v/>
      </c>
      <c r="BV50" s="43" t="str">
        <f t="shared" si="1066"/>
        <v/>
      </c>
      <c r="BW50" s="42" t="str">
        <f t="shared" si="1066"/>
        <v/>
      </c>
      <c r="BX50" s="43" t="str">
        <f t="shared" si="1066"/>
        <v/>
      </c>
      <c r="BY50" s="28"/>
    </row>
    <row r="51" spans="1:77" hidden="1" x14ac:dyDescent="0.2">
      <c r="A51" s="18"/>
      <c r="B51" s="31" t="str">
        <f t="shared" ref="B51" si="1067">" "&amp;B49+1&amp;" "</f>
        <v xml:space="preserve"> 22 </v>
      </c>
      <c r="C51" s="32" t="str">
        <f>IFERROR(VLOOKUP(B51,PLANILHA!B:K,4,FALSE),"")</f>
        <v/>
      </c>
      <c r="D51" s="33">
        <f>IFERROR(VLOOKUP(B51,PLANILHA!B:K,9,FALSE),0)</f>
        <v>0</v>
      </c>
      <c r="E51" s="223">
        <v>0</v>
      </c>
      <c r="F51" s="41">
        <f t="shared" ref="F51" si="1068">$D51*E51</f>
        <v>0</v>
      </c>
      <c r="G51" s="223">
        <v>0</v>
      </c>
      <c r="H51" s="41">
        <f t="shared" ref="H51" si="1069">$D51*G51</f>
        <v>0</v>
      </c>
      <c r="I51" s="223">
        <v>0</v>
      </c>
      <c r="J51" s="41">
        <f t="shared" ref="J51" si="1070">$D51*I51</f>
        <v>0</v>
      </c>
      <c r="K51" s="223">
        <v>0</v>
      </c>
      <c r="L51" s="41">
        <f t="shared" ref="L51" si="1071">$D51*K51</f>
        <v>0</v>
      </c>
      <c r="M51" s="223">
        <v>0</v>
      </c>
      <c r="N51" s="41">
        <f t="shared" ref="N51" si="1072">$D51*M51</f>
        <v>0</v>
      </c>
      <c r="O51" s="223">
        <v>0</v>
      </c>
      <c r="P51" s="41">
        <f t="shared" ref="P51" si="1073">$D51*O51</f>
        <v>0</v>
      </c>
      <c r="Q51" s="223">
        <v>0</v>
      </c>
      <c r="R51" s="41">
        <f t="shared" ref="R51" si="1074">$D51*Q51</f>
        <v>0</v>
      </c>
      <c r="S51" s="223">
        <v>0</v>
      </c>
      <c r="T51" s="41">
        <f t="shared" ref="T51" si="1075">$D51*S51</f>
        <v>0</v>
      </c>
      <c r="U51" s="223">
        <v>0</v>
      </c>
      <c r="V51" s="41">
        <f t="shared" ref="V51" si="1076">$D51*U51</f>
        <v>0</v>
      </c>
      <c r="W51" s="223">
        <v>0</v>
      </c>
      <c r="X51" s="41">
        <f t="shared" ref="X51" si="1077">$D51*W51</f>
        <v>0</v>
      </c>
      <c r="Y51" s="223">
        <v>0</v>
      </c>
      <c r="Z51" s="41">
        <f t="shared" ref="Z51" si="1078">$D51*Y51</f>
        <v>0</v>
      </c>
      <c r="AA51" s="223">
        <v>0</v>
      </c>
      <c r="AB51" s="41">
        <f t="shared" ref="AB51" si="1079">$D51*AA51</f>
        <v>0</v>
      </c>
      <c r="AC51" s="223">
        <v>0</v>
      </c>
      <c r="AD51" s="41">
        <f t="shared" ref="AD51" si="1080">$D51*AC51</f>
        <v>0</v>
      </c>
      <c r="AE51" s="223">
        <v>0</v>
      </c>
      <c r="AF51" s="41">
        <f t="shared" ref="AF51" si="1081">$D51*AE51</f>
        <v>0</v>
      </c>
      <c r="AG51" s="223">
        <v>0</v>
      </c>
      <c r="AH51" s="41">
        <f t="shared" ref="AH51" si="1082">$D51*AG51</f>
        <v>0</v>
      </c>
      <c r="AI51" s="223">
        <v>0</v>
      </c>
      <c r="AJ51" s="41">
        <f t="shared" ref="AJ51" si="1083">$D51*AI51</f>
        <v>0</v>
      </c>
      <c r="AK51" s="223">
        <v>0</v>
      </c>
      <c r="AL51" s="41">
        <f t="shared" ref="AL51" si="1084">$D51*AK51</f>
        <v>0</v>
      </c>
      <c r="AM51" s="223">
        <v>0</v>
      </c>
      <c r="AN51" s="41">
        <f t="shared" ref="AN51" si="1085">$D51*AM51</f>
        <v>0</v>
      </c>
      <c r="AO51" s="223">
        <v>0</v>
      </c>
      <c r="AP51" s="41">
        <f t="shared" ref="AP51" si="1086">$D51*AO51</f>
        <v>0</v>
      </c>
      <c r="AQ51" s="223">
        <v>0</v>
      </c>
      <c r="AR51" s="41">
        <f t="shared" ref="AR51" si="1087">$D51*AQ51</f>
        <v>0</v>
      </c>
      <c r="AS51" s="223">
        <v>0</v>
      </c>
      <c r="AT51" s="41">
        <f t="shared" ref="AT51" si="1088">$D51*AS51</f>
        <v>0</v>
      </c>
      <c r="AU51" s="223">
        <v>0</v>
      </c>
      <c r="AV51" s="41">
        <f t="shared" ref="AV51" si="1089">$D51*AU51</f>
        <v>0</v>
      </c>
      <c r="AW51" s="223">
        <v>0</v>
      </c>
      <c r="AX51" s="41">
        <f t="shared" ref="AX51" si="1090">$D51*AW51</f>
        <v>0</v>
      </c>
      <c r="AY51" s="223">
        <v>0</v>
      </c>
      <c r="AZ51" s="41">
        <f t="shared" ref="AZ51" si="1091">$D51*AY51</f>
        <v>0</v>
      </c>
      <c r="BA51" s="223">
        <v>0</v>
      </c>
      <c r="BB51" s="41">
        <f t="shared" ref="BB51" si="1092">$D51*BA51</f>
        <v>0</v>
      </c>
      <c r="BC51" s="223">
        <v>0</v>
      </c>
      <c r="BD51" s="41">
        <f t="shared" ref="BD51" si="1093">$D51*BC51</f>
        <v>0</v>
      </c>
      <c r="BE51" s="223">
        <v>0</v>
      </c>
      <c r="BF51" s="41">
        <f t="shared" ref="BF51" si="1094">$D51*BE51</f>
        <v>0</v>
      </c>
      <c r="BG51" s="223">
        <v>0</v>
      </c>
      <c r="BH51" s="41">
        <f t="shared" ref="BH51" si="1095">$D51*BG51</f>
        <v>0</v>
      </c>
      <c r="BI51" s="223">
        <v>0</v>
      </c>
      <c r="BJ51" s="41">
        <f t="shared" ref="BJ51" si="1096">$D51*BI51</f>
        <v>0</v>
      </c>
      <c r="BK51" s="223">
        <v>0</v>
      </c>
      <c r="BL51" s="41">
        <f t="shared" ref="BL51" si="1097">$D51*BK51</f>
        <v>0</v>
      </c>
      <c r="BM51" s="223">
        <v>0</v>
      </c>
      <c r="BN51" s="41">
        <f t="shared" ref="BN51" si="1098">$D51*BM51</f>
        <v>0</v>
      </c>
      <c r="BO51" s="223">
        <v>0</v>
      </c>
      <c r="BP51" s="41">
        <f t="shared" ref="BP51" si="1099">$D51*BO51</f>
        <v>0</v>
      </c>
      <c r="BQ51" s="223">
        <v>0</v>
      </c>
      <c r="BR51" s="41">
        <f t="shared" ref="BR51" si="1100">$D51*BQ51</f>
        <v>0</v>
      </c>
      <c r="BS51" s="223">
        <v>0</v>
      </c>
      <c r="BT51" s="41">
        <f t="shared" ref="BT51" si="1101">$D51*BS51</f>
        <v>0</v>
      </c>
      <c r="BU51" s="223">
        <v>0</v>
      </c>
      <c r="BV51" s="41">
        <f t="shared" ref="BV51" si="1102">$D51*BU51</f>
        <v>0</v>
      </c>
      <c r="BW51" s="223">
        <v>0</v>
      </c>
      <c r="BX51" s="41">
        <f t="shared" ref="BX51" si="1103">$D51*BW51</f>
        <v>0</v>
      </c>
    </row>
    <row r="52" spans="1:77" s="29" customFormat="1" ht="6" hidden="1" x14ac:dyDescent="0.15">
      <c r="A52" s="27"/>
      <c r="B52" s="34"/>
      <c r="C52" s="35" t="str">
        <f t="shared" ref="C52" si="1104">IF(D51&lt;&gt;0,"T","")</f>
        <v/>
      </c>
      <c r="D52" s="36"/>
      <c r="E52" s="42" t="str">
        <f t="shared" ref="E52:F52" si="1105">IF(E51&lt;&gt;0,"COLORIR","")</f>
        <v/>
      </c>
      <c r="F52" s="43" t="str">
        <f t="shared" si="1105"/>
        <v/>
      </c>
      <c r="G52" s="42" t="str">
        <f t="shared" ref="G52:I52" si="1106">IF(G51&lt;&gt;0,"COLORIR","")</f>
        <v/>
      </c>
      <c r="H52" s="43" t="str">
        <f t="shared" ref="H52:BR52" si="1107">IF(H51&lt;&gt;0,"COLORIR","")</f>
        <v/>
      </c>
      <c r="I52" s="42" t="str">
        <f t="shared" si="1106"/>
        <v/>
      </c>
      <c r="J52" s="43" t="str">
        <f t="shared" si="1107"/>
        <v/>
      </c>
      <c r="K52" s="42" t="str">
        <f t="shared" si="1107"/>
        <v/>
      </c>
      <c r="L52" s="43" t="str">
        <f t="shared" si="1107"/>
        <v/>
      </c>
      <c r="M52" s="42" t="str">
        <f t="shared" si="1107"/>
        <v/>
      </c>
      <c r="N52" s="43" t="str">
        <f t="shared" si="1107"/>
        <v/>
      </c>
      <c r="O52" s="42" t="str">
        <f t="shared" si="1107"/>
        <v/>
      </c>
      <c r="P52" s="43" t="str">
        <f t="shared" si="1107"/>
        <v/>
      </c>
      <c r="Q52" s="42" t="str">
        <f t="shared" si="1107"/>
        <v/>
      </c>
      <c r="R52" s="43" t="str">
        <f t="shared" si="1107"/>
        <v/>
      </c>
      <c r="S52" s="42" t="str">
        <f t="shared" si="1107"/>
        <v/>
      </c>
      <c r="T52" s="43" t="str">
        <f t="shared" si="1107"/>
        <v/>
      </c>
      <c r="U52" s="42" t="str">
        <f t="shared" si="1107"/>
        <v/>
      </c>
      <c r="V52" s="43" t="str">
        <f t="shared" si="1107"/>
        <v/>
      </c>
      <c r="W52" s="42" t="str">
        <f t="shared" si="1107"/>
        <v/>
      </c>
      <c r="X52" s="43" t="str">
        <f t="shared" si="1107"/>
        <v/>
      </c>
      <c r="Y52" s="42" t="str">
        <f t="shared" si="1107"/>
        <v/>
      </c>
      <c r="Z52" s="43" t="str">
        <f t="shared" si="1107"/>
        <v/>
      </c>
      <c r="AA52" s="42" t="str">
        <f t="shared" si="1107"/>
        <v/>
      </c>
      <c r="AB52" s="43" t="str">
        <f t="shared" si="1107"/>
        <v/>
      </c>
      <c r="AC52" s="42" t="str">
        <f t="shared" si="1107"/>
        <v/>
      </c>
      <c r="AD52" s="43" t="str">
        <f t="shared" si="1107"/>
        <v/>
      </c>
      <c r="AE52" s="42" t="str">
        <f t="shared" si="1107"/>
        <v/>
      </c>
      <c r="AF52" s="43" t="str">
        <f t="shared" si="1107"/>
        <v/>
      </c>
      <c r="AG52" s="42" t="str">
        <f t="shared" si="1107"/>
        <v/>
      </c>
      <c r="AH52" s="43" t="str">
        <f t="shared" si="1107"/>
        <v/>
      </c>
      <c r="AI52" s="42" t="str">
        <f t="shared" si="1107"/>
        <v/>
      </c>
      <c r="AJ52" s="43" t="str">
        <f t="shared" si="1107"/>
        <v/>
      </c>
      <c r="AK52" s="42" t="str">
        <f t="shared" si="1107"/>
        <v/>
      </c>
      <c r="AL52" s="43" t="str">
        <f t="shared" si="1107"/>
        <v/>
      </c>
      <c r="AM52" s="42" t="str">
        <f t="shared" si="1107"/>
        <v/>
      </c>
      <c r="AN52" s="43" t="str">
        <f t="shared" si="1107"/>
        <v/>
      </c>
      <c r="AO52" s="42" t="str">
        <f t="shared" si="1107"/>
        <v/>
      </c>
      <c r="AP52" s="43" t="str">
        <f t="shared" si="1107"/>
        <v/>
      </c>
      <c r="AQ52" s="42" t="str">
        <f t="shared" si="1107"/>
        <v/>
      </c>
      <c r="AR52" s="43" t="str">
        <f t="shared" si="1107"/>
        <v/>
      </c>
      <c r="AS52" s="42" t="str">
        <f t="shared" si="1107"/>
        <v/>
      </c>
      <c r="AT52" s="43" t="str">
        <f t="shared" si="1107"/>
        <v/>
      </c>
      <c r="AU52" s="42" t="str">
        <f t="shared" si="1107"/>
        <v/>
      </c>
      <c r="AV52" s="43" t="str">
        <f t="shared" si="1107"/>
        <v/>
      </c>
      <c r="AW52" s="42" t="str">
        <f t="shared" si="1107"/>
        <v/>
      </c>
      <c r="AX52" s="43" t="str">
        <f t="shared" si="1107"/>
        <v/>
      </c>
      <c r="AY52" s="42" t="str">
        <f t="shared" si="1107"/>
        <v/>
      </c>
      <c r="AZ52" s="43" t="str">
        <f t="shared" si="1107"/>
        <v/>
      </c>
      <c r="BA52" s="42" t="str">
        <f t="shared" si="1107"/>
        <v/>
      </c>
      <c r="BB52" s="43" t="str">
        <f t="shared" si="1107"/>
        <v/>
      </c>
      <c r="BC52" s="42" t="str">
        <f t="shared" ref="BC52" si="1108">IF(BC51&lt;&gt;0,"COLORIR","")</f>
        <v/>
      </c>
      <c r="BD52" s="43" t="str">
        <f t="shared" si="1107"/>
        <v/>
      </c>
      <c r="BE52" s="42" t="str">
        <f t="shared" ref="BE52" si="1109">IF(BE51&lt;&gt;0,"COLORIR","")</f>
        <v/>
      </c>
      <c r="BF52" s="43" t="str">
        <f t="shared" si="1107"/>
        <v/>
      </c>
      <c r="BG52" s="42" t="str">
        <f t="shared" ref="BG52" si="1110">IF(BG51&lt;&gt;0,"COLORIR","")</f>
        <v/>
      </c>
      <c r="BH52" s="43" t="str">
        <f t="shared" si="1107"/>
        <v/>
      </c>
      <c r="BI52" s="42" t="str">
        <f t="shared" ref="BI52" si="1111">IF(BI51&lt;&gt;0,"COLORIR","")</f>
        <v/>
      </c>
      <c r="BJ52" s="43" t="str">
        <f t="shared" si="1107"/>
        <v/>
      </c>
      <c r="BK52" s="42" t="str">
        <f t="shared" ref="BK52" si="1112">IF(BK51&lt;&gt;0,"COLORIR","")</f>
        <v/>
      </c>
      <c r="BL52" s="43" t="str">
        <f t="shared" si="1107"/>
        <v/>
      </c>
      <c r="BM52" s="42" t="str">
        <f t="shared" ref="BM52" si="1113">IF(BM51&lt;&gt;0,"COLORIR","")</f>
        <v/>
      </c>
      <c r="BN52" s="43" t="str">
        <f t="shared" si="1107"/>
        <v/>
      </c>
      <c r="BO52" s="42" t="str">
        <f t="shared" ref="BO52" si="1114">IF(BO51&lt;&gt;0,"COLORIR","")</f>
        <v/>
      </c>
      <c r="BP52" s="43" t="str">
        <f t="shared" si="1107"/>
        <v/>
      </c>
      <c r="BQ52" s="42" t="str">
        <f t="shared" ref="BQ52" si="1115">IF(BQ51&lt;&gt;0,"COLORIR","")</f>
        <v/>
      </c>
      <c r="BR52" s="43" t="str">
        <f t="shared" si="1107"/>
        <v/>
      </c>
      <c r="BS52" s="42" t="str">
        <f t="shared" ref="BS52" si="1116">IF(BS51&lt;&gt;0,"COLORIR","")</f>
        <v/>
      </c>
      <c r="BT52" s="43" t="str">
        <f t="shared" ref="BT52:BX52" si="1117">IF(BT51&lt;&gt;0,"COLORIR","")</f>
        <v/>
      </c>
      <c r="BU52" s="42" t="str">
        <f t="shared" si="1117"/>
        <v/>
      </c>
      <c r="BV52" s="43" t="str">
        <f t="shared" si="1117"/>
        <v/>
      </c>
      <c r="BW52" s="42" t="str">
        <f t="shared" si="1117"/>
        <v/>
      </c>
      <c r="BX52" s="43" t="str">
        <f t="shared" si="1117"/>
        <v/>
      </c>
      <c r="BY52" s="28"/>
    </row>
    <row r="53" spans="1:77" hidden="1" x14ac:dyDescent="0.2">
      <c r="A53" s="18"/>
      <c r="B53" s="31" t="str">
        <f t="shared" ref="B53" si="1118">" "&amp;B51+1&amp;" "</f>
        <v xml:space="preserve"> 23 </v>
      </c>
      <c r="C53" s="32" t="str">
        <f>IFERROR(VLOOKUP(B53,PLANILHA!B:K,4,FALSE),"")</f>
        <v/>
      </c>
      <c r="D53" s="33">
        <f>IFERROR(VLOOKUP(B53,PLANILHA!B:K,9,FALSE),0)</f>
        <v>0</v>
      </c>
      <c r="E53" s="223">
        <v>0</v>
      </c>
      <c r="F53" s="41">
        <f t="shared" ref="F53" si="1119">$D53*E53</f>
        <v>0</v>
      </c>
      <c r="G53" s="223">
        <v>0</v>
      </c>
      <c r="H53" s="41">
        <f t="shared" ref="H53" si="1120">$D53*G53</f>
        <v>0</v>
      </c>
      <c r="I53" s="223">
        <v>0</v>
      </c>
      <c r="J53" s="41">
        <f t="shared" ref="J53" si="1121">$D53*I53</f>
        <v>0</v>
      </c>
      <c r="K53" s="223">
        <v>0</v>
      </c>
      <c r="L53" s="41">
        <f t="shared" ref="L53" si="1122">$D53*K53</f>
        <v>0</v>
      </c>
      <c r="M53" s="223">
        <v>0</v>
      </c>
      <c r="N53" s="41">
        <f t="shared" ref="N53" si="1123">$D53*M53</f>
        <v>0</v>
      </c>
      <c r="O53" s="223">
        <v>0</v>
      </c>
      <c r="P53" s="41">
        <f t="shared" ref="P53" si="1124">$D53*O53</f>
        <v>0</v>
      </c>
      <c r="Q53" s="223">
        <v>0</v>
      </c>
      <c r="R53" s="41">
        <f t="shared" ref="R53" si="1125">$D53*Q53</f>
        <v>0</v>
      </c>
      <c r="S53" s="223">
        <v>0</v>
      </c>
      <c r="T53" s="41">
        <f t="shared" ref="T53" si="1126">$D53*S53</f>
        <v>0</v>
      </c>
      <c r="U53" s="223">
        <v>0</v>
      </c>
      <c r="V53" s="41">
        <f t="shared" ref="V53" si="1127">$D53*U53</f>
        <v>0</v>
      </c>
      <c r="W53" s="223">
        <v>0</v>
      </c>
      <c r="X53" s="41">
        <f t="shared" ref="X53" si="1128">$D53*W53</f>
        <v>0</v>
      </c>
      <c r="Y53" s="223">
        <v>0</v>
      </c>
      <c r="Z53" s="41">
        <f t="shared" ref="Z53" si="1129">$D53*Y53</f>
        <v>0</v>
      </c>
      <c r="AA53" s="223">
        <v>0</v>
      </c>
      <c r="AB53" s="41">
        <f t="shared" ref="AB53" si="1130">$D53*AA53</f>
        <v>0</v>
      </c>
      <c r="AC53" s="223">
        <v>0</v>
      </c>
      <c r="AD53" s="41">
        <f t="shared" ref="AD53" si="1131">$D53*AC53</f>
        <v>0</v>
      </c>
      <c r="AE53" s="223">
        <v>0</v>
      </c>
      <c r="AF53" s="41">
        <f t="shared" ref="AF53" si="1132">$D53*AE53</f>
        <v>0</v>
      </c>
      <c r="AG53" s="223">
        <v>0</v>
      </c>
      <c r="AH53" s="41">
        <f t="shared" ref="AH53" si="1133">$D53*AG53</f>
        <v>0</v>
      </c>
      <c r="AI53" s="223">
        <v>0</v>
      </c>
      <c r="AJ53" s="41">
        <f t="shared" ref="AJ53" si="1134">$D53*AI53</f>
        <v>0</v>
      </c>
      <c r="AK53" s="223">
        <v>0</v>
      </c>
      <c r="AL53" s="41">
        <f t="shared" ref="AL53" si="1135">$D53*AK53</f>
        <v>0</v>
      </c>
      <c r="AM53" s="223">
        <v>0</v>
      </c>
      <c r="AN53" s="41">
        <f t="shared" ref="AN53" si="1136">$D53*AM53</f>
        <v>0</v>
      </c>
      <c r="AO53" s="223">
        <v>0</v>
      </c>
      <c r="AP53" s="41">
        <f t="shared" ref="AP53" si="1137">$D53*AO53</f>
        <v>0</v>
      </c>
      <c r="AQ53" s="223">
        <v>0</v>
      </c>
      <c r="AR53" s="41">
        <f t="shared" ref="AR53" si="1138">$D53*AQ53</f>
        <v>0</v>
      </c>
      <c r="AS53" s="223">
        <v>0</v>
      </c>
      <c r="AT53" s="41">
        <f t="shared" ref="AT53" si="1139">$D53*AS53</f>
        <v>0</v>
      </c>
      <c r="AU53" s="223">
        <v>0</v>
      </c>
      <c r="AV53" s="41">
        <f t="shared" ref="AV53" si="1140">$D53*AU53</f>
        <v>0</v>
      </c>
      <c r="AW53" s="223">
        <v>0</v>
      </c>
      <c r="AX53" s="41">
        <f t="shared" ref="AX53" si="1141">$D53*AW53</f>
        <v>0</v>
      </c>
      <c r="AY53" s="223">
        <v>0</v>
      </c>
      <c r="AZ53" s="41">
        <f t="shared" ref="AZ53" si="1142">$D53*AY53</f>
        <v>0</v>
      </c>
      <c r="BA53" s="223">
        <v>0</v>
      </c>
      <c r="BB53" s="41">
        <f t="shared" ref="BB53" si="1143">$D53*BA53</f>
        <v>0</v>
      </c>
      <c r="BC53" s="223">
        <v>0</v>
      </c>
      <c r="BD53" s="41">
        <f t="shared" ref="BD53" si="1144">$D53*BC53</f>
        <v>0</v>
      </c>
      <c r="BE53" s="223">
        <v>0</v>
      </c>
      <c r="BF53" s="41">
        <f t="shared" ref="BF53" si="1145">$D53*BE53</f>
        <v>0</v>
      </c>
      <c r="BG53" s="223">
        <v>0</v>
      </c>
      <c r="BH53" s="41">
        <f t="shared" ref="BH53" si="1146">$D53*BG53</f>
        <v>0</v>
      </c>
      <c r="BI53" s="223">
        <v>0</v>
      </c>
      <c r="BJ53" s="41">
        <f t="shared" ref="BJ53" si="1147">$D53*BI53</f>
        <v>0</v>
      </c>
      <c r="BK53" s="223">
        <v>0</v>
      </c>
      <c r="BL53" s="41">
        <f t="shared" ref="BL53" si="1148">$D53*BK53</f>
        <v>0</v>
      </c>
      <c r="BM53" s="223">
        <v>0</v>
      </c>
      <c r="BN53" s="41">
        <f t="shared" ref="BN53" si="1149">$D53*BM53</f>
        <v>0</v>
      </c>
      <c r="BO53" s="223">
        <v>0</v>
      </c>
      <c r="BP53" s="41">
        <f t="shared" ref="BP53" si="1150">$D53*BO53</f>
        <v>0</v>
      </c>
      <c r="BQ53" s="223">
        <v>0</v>
      </c>
      <c r="BR53" s="41">
        <f t="shared" ref="BR53" si="1151">$D53*BQ53</f>
        <v>0</v>
      </c>
      <c r="BS53" s="223">
        <v>0</v>
      </c>
      <c r="BT53" s="41">
        <f t="shared" ref="BT53" si="1152">$D53*BS53</f>
        <v>0</v>
      </c>
      <c r="BU53" s="223">
        <v>0</v>
      </c>
      <c r="BV53" s="41">
        <f t="shared" ref="BV53" si="1153">$D53*BU53</f>
        <v>0</v>
      </c>
      <c r="BW53" s="223">
        <v>0</v>
      </c>
      <c r="BX53" s="41">
        <f t="shared" ref="BX53" si="1154">$D53*BW53</f>
        <v>0</v>
      </c>
    </row>
    <row r="54" spans="1:77" s="29" customFormat="1" ht="6" hidden="1" x14ac:dyDescent="0.15">
      <c r="A54" s="27"/>
      <c r="B54" s="34"/>
      <c r="C54" s="35" t="str">
        <f t="shared" ref="C54" si="1155">IF(D53&lt;&gt;0,"T","")</f>
        <v/>
      </c>
      <c r="D54" s="36"/>
      <c r="E54" s="42" t="str">
        <f t="shared" ref="E54:F54" si="1156">IF(E53&lt;&gt;0,"COLORIR","")</f>
        <v/>
      </c>
      <c r="F54" s="43" t="str">
        <f t="shared" si="1156"/>
        <v/>
      </c>
      <c r="G54" s="42" t="str">
        <f t="shared" ref="G54:I54" si="1157">IF(G53&lt;&gt;0,"COLORIR","")</f>
        <v/>
      </c>
      <c r="H54" s="43" t="str">
        <f t="shared" ref="H54:BR54" si="1158">IF(H53&lt;&gt;0,"COLORIR","")</f>
        <v/>
      </c>
      <c r="I54" s="42" t="str">
        <f t="shared" si="1157"/>
        <v/>
      </c>
      <c r="J54" s="43" t="str">
        <f t="shared" si="1158"/>
        <v/>
      </c>
      <c r="K54" s="42" t="str">
        <f t="shared" si="1158"/>
        <v/>
      </c>
      <c r="L54" s="43" t="str">
        <f t="shared" si="1158"/>
        <v/>
      </c>
      <c r="M54" s="42" t="str">
        <f t="shared" si="1158"/>
        <v/>
      </c>
      <c r="N54" s="43" t="str">
        <f t="shared" si="1158"/>
        <v/>
      </c>
      <c r="O54" s="42" t="str">
        <f t="shared" si="1158"/>
        <v/>
      </c>
      <c r="P54" s="43" t="str">
        <f t="shared" si="1158"/>
        <v/>
      </c>
      <c r="Q54" s="42" t="str">
        <f t="shared" si="1158"/>
        <v/>
      </c>
      <c r="R54" s="43" t="str">
        <f t="shared" si="1158"/>
        <v/>
      </c>
      <c r="S54" s="42" t="str">
        <f t="shared" si="1158"/>
        <v/>
      </c>
      <c r="T54" s="43" t="str">
        <f t="shared" si="1158"/>
        <v/>
      </c>
      <c r="U54" s="42" t="str">
        <f t="shared" si="1158"/>
        <v/>
      </c>
      <c r="V54" s="43" t="str">
        <f t="shared" si="1158"/>
        <v/>
      </c>
      <c r="W54" s="42" t="str">
        <f t="shared" si="1158"/>
        <v/>
      </c>
      <c r="X54" s="43" t="str">
        <f t="shared" si="1158"/>
        <v/>
      </c>
      <c r="Y54" s="42" t="str">
        <f t="shared" si="1158"/>
        <v/>
      </c>
      <c r="Z54" s="43" t="str">
        <f t="shared" si="1158"/>
        <v/>
      </c>
      <c r="AA54" s="42" t="str">
        <f t="shared" si="1158"/>
        <v/>
      </c>
      <c r="AB54" s="43" t="str">
        <f t="shared" si="1158"/>
        <v/>
      </c>
      <c r="AC54" s="42" t="str">
        <f t="shared" si="1158"/>
        <v/>
      </c>
      <c r="AD54" s="43" t="str">
        <f t="shared" si="1158"/>
        <v/>
      </c>
      <c r="AE54" s="42" t="str">
        <f t="shared" si="1158"/>
        <v/>
      </c>
      <c r="AF54" s="43" t="str">
        <f t="shared" si="1158"/>
        <v/>
      </c>
      <c r="AG54" s="42" t="str">
        <f t="shared" si="1158"/>
        <v/>
      </c>
      <c r="AH54" s="43" t="str">
        <f t="shared" si="1158"/>
        <v/>
      </c>
      <c r="AI54" s="42" t="str">
        <f t="shared" si="1158"/>
        <v/>
      </c>
      <c r="AJ54" s="43" t="str">
        <f t="shared" si="1158"/>
        <v/>
      </c>
      <c r="AK54" s="42" t="str">
        <f t="shared" si="1158"/>
        <v/>
      </c>
      <c r="AL54" s="43" t="str">
        <f t="shared" si="1158"/>
        <v/>
      </c>
      <c r="AM54" s="42" t="str">
        <f t="shared" si="1158"/>
        <v/>
      </c>
      <c r="AN54" s="43" t="str">
        <f t="shared" si="1158"/>
        <v/>
      </c>
      <c r="AO54" s="42" t="str">
        <f t="shared" si="1158"/>
        <v/>
      </c>
      <c r="AP54" s="43" t="str">
        <f t="shared" si="1158"/>
        <v/>
      </c>
      <c r="AQ54" s="42" t="str">
        <f t="shared" si="1158"/>
        <v/>
      </c>
      <c r="AR54" s="43" t="str">
        <f t="shared" si="1158"/>
        <v/>
      </c>
      <c r="AS54" s="42" t="str">
        <f t="shared" si="1158"/>
        <v/>
      </c>
      <c r="AT54" s="43" t="str">
        <f t="shared" si="1158"/>
        <v/>
      </c>
      <c r="AU54" s="42" t="str">
        <f t="shared" si="1158"/>
        <v/>
      </c>
      <c r="AV54" s="43" t="str">
        <f t="shared" si="1158"/>
        <v/>
      </c>
      <c r="AW54" s="42" t="str">
        <f t="shared" si="1158"/>
        <v/>
      </c>
      <c r="AX54" s="43" t="str">
        <f t="shared" si="1158"/>
        <v/>
      </c>
      <c r="AY54" s="42" t="str">
        <f t="shared" si="1158"/>
        <v/>
      </c>
      <c r="AZ54" s="43" t="str">
        <f t="shared" si="1158"/>
        <v/>
      </c>
      <c r="BA54" s="42" t="str">
        <f t="shared" si="1158"/>
        <v/>
      </c>
      <c r="BB54" s="43" t="str">
        <f t="shared" si="1158"/>
        <v/>
      </c>
      <c r="BC54" s="42" t="str">
        <f t="shared" ref="BC54" si="1159">IF(BC53&lt;&gt;0,"COLORIR","")</f>
        <v/>
      </c>
      <c r="BD54" s="43" t="str">
        <f t="shared" si="1158"/>
        <v/>
      </c>
      <c r="BE54" s="42" t="str">
        <f t="shared" ref="BE54" si="1160">IF(BE53&lt;&gt;0,"COLORIR","")</f>
        <v/>
      </c>
      <c r="BF54" s="43" t="str">
        <f t="shared" si="1158"/>
        <v/>
      </c>
      <c r="BG54" s="42" t="str">
        <f t="shared" ref="BG54" si="1161">IF(BG53&lt;&gt;0,"COLORIR","")</f>
        <v/>
      </c>
      <c r="BH54" s="43" t="str">
        <f t="shared" si="1158"/>
        <v/>
      </c>
      <c r="BI54" s="42" t="str">
        <f t="shared" ref="BI54" si="1162">IF(BI53&lt;&gt;0,"COLORIR","")</f>
        <v/>
      </c>
      <c r="BJ54" s="43" t="str">
        <f t="shared" si="1158"/>
        <v/>
      </c>
      <c r="BK54" s="42" t="str">
        <f t="shared" ref="BK54" si="1163">IF(BK53&lt;&gt;0,"COLORIR","")</f>
        <v/>
      </c>
      <c r="BL54" s="43" t="str">
        <f t="shared" si="1158"/>
        <v/>
      </c>
      <c r="BM54" s="42" t="str">
        <f t="shared" ref="BM54" si="1164">IF(BM53&lt;&gt;0,"COLORIR","")</f>
        <v/>
      </c>
      <c r="BN54" s="43" t="str">
        <f t="shared" si="1158"/>
        <v/>
      </c>
      <c r="BO54" s="42" t="str">
        <f t="shared" ref="BO54" si="1165">IF(BO53&lt;&gt;0,"COLORIR","")</f>
        <v/>
      </c>
      <c r="BP54" s="43" t="str">
        <f t="shared" si="1158"/>
        <v/>
      </c>
      <c r="BQ54" s="42" t="str">
        <f t="shared" ref="BQ54" si="1166">IF(BQ53&lt;&gt;0,"COLORIR","")</f>
        <v/>
      </c>
      <c r="BR54" s="43" t="str">
        <f t="shared" si="1158"/>
        <v/>
      </c>
      <c r="BS54" s="42" t="str">
        <f t="shared" ref="BS54" si="1167">IF(BS53&lt;&gt;0,"COLORIR","")</f>
        <v/>
      </c>
      <c r="BT54" s="43" t="str">
        <f t="shared" ref="BT54:BX54" si="1168">IF(BT53&lt;&gt;0,"COLORIR","")</f>
        <v/>
      </c>
      <c r="BU54" s="42" t="str">
        <f t="shared" si="1168"/>
        <v/>
      </c>
      <c r="BV54" s="43" t="str">
        <f t="shared" si="1168"/>
        <v/>
      </c>
      <c r="BW54" s="42" t="str">
        <f t="shared" si="1168"/>
        <v/>
      </c>
      <c r="BX54" s="43" t="str">
        <f t="shared" si="1168"/>
        <v/>
      </c>
      <c r="BY54" s="28"/>
    </row>
    <row r="55" spans="1:77" hidden="1" x14ac:dyDescent="0.2">
      <c r="A55" s="18"/>
      <c r="B55" s="31" t="str">
        <f t="shared" ref="B55" si="1169">" "&amp;B53+1&amp;" "</f>
        <v xml:space="preserve"> 24 </v>
      </c>
      <c r="C55" s="32" t="str">
        <f>IFERROR(VLOOKUP(B55,PLANILHA!B:K,4,FALSE),"")</f>
        <v/>
      </c>
      <c r="D55" s="33">
        <f>IFERROR(VLOOKUP(B55,PLANILHA!B:K,9,FALSE),0)</f>
        <v>0</v>
      </c>
      <c r="E55" s="223">
        <v>0</v>
      </c>
      <c r="F55" s="41">
        <f t="shared" ref="F55" si="1170">$D55*E55</f>
        <v>0</v>
      </c>
      <c r="G55" s="223">
        <v>0</v>
      </c>
      <c r="H55" s="41">
        <f t="shared" ref="H55" si="1171">$D55*G55</f>
        <v>0</v>
      </c>
      <c r="I55" s="223">
        <v>0</v>
      </c>
      <c r="J55" s="41">
        <f t="shared" ref="J55" si="1172">$D55*I55</f>
        <v>0</v>
      </c>
      <c r="K55" s="223">
        <v>0</v>
      </c>
      <c r="L55" s="41">
        <f t="shared" ref="L55" si="1173">$D55*K55</f>
        <v>0</v>
      </c>
      <c r="M55" s="223">
        <v>0</v>
      </c>
      <c r="N55" s="41">
        <f t="shared" ref="N55" si="1174">$D55*M55</f>
        <v>0</v>
      </c>
      <c r="O55" s="223">
        <v>0</v>
      </c>
      <c r="P55" s="41">
        <f t="shared" ref="P55" si="1175">$D55*O55</f>
        <v>0</v>
      </c>
      <c r="Q55" s="223">
        <v>0</v>
      </c>
      <c r="R55" s="41">
        <f t="shared" ref="R55" si="1176">$D55*Q55</f>
        <v>0</v>
      </c>
      <c r="S55" s="223">
        <v>0</v>
      </c>
      <c r="T55" s="41">
        <f t="shared" ref="T55" si="1177">$D55*S55</f>
        <v>0</v>
      </c>
      <c r="U55" s="223">
        <v>0</v>
      </c>
      <c r="V55" s="41">
        <f t="shared" ref="V55" si="1178">$D55*U55</f>
        <v>0</v>
      </c>
      <c r="W55" s="223">
        <v>0</v>
      </c>
      <c r="X55" s="41">
        <f t="shared" ref="X55" si="1179">$D55*W55</f>
        <v>0</v>
      </c>
      <c r="Y55" s="223">
        <v>0</v>
      </c>
      <c r="Z55" s="41">
        <f t="shared" ref="Z55" si="1180">$D55*Y55</f>
        <v>0</v>
      </c>
      <c r="AA55" s="223">
        <v>0</v>
      </c>
      <c r="AB55" s="41">
        <f t="shared" ref="AB55" si="1181">$D55*AA55</f>
        <v>0</v>
      </c>
      <c r="AC55" s="223">
        <v>0</v>
      </c>
      <c r="AD55" s="41">
        <f t="shared" ref="AD55" si="1182">$D55*AC55</f>
        <v>0</v>
      </c>
      <c r="AE55" s="223">
        <v>0</v>
      </c>
      <c r="AF55" s="41">
        <f t="shared" ref="AF55" si="1183">$D55*AE55</f>
        <v>0</v>
      </c>
      <c r="AG55" s="223">
        <v>0</v>
      </c>
      <c r="AH55" s="41">
        <f t="shared" ref="AH55" si="1184">$D55*AG55</f>
        <v>0</v>
      </c>
      <c r="AI55" s="223">
        <v>0</v>
      </c>
      <c r="AJ55" s="41">
        <f t="shared" ref="AJ55" si="1185">$D55*AI55</f>
        <v>0</v>
      </c>
      <c r="AK55" s="223">
        <v>0</v>
      </c>
      <c r="AL55" s="41">
        <f t="shared" ref="AL55" si="1186">$D55*AK55</f>
        <v>0</v>
      </c>
      <c r="AM55" s="223">
        <v>0</v>
      </c>
      <c r="AN55" s="41">
        <f t="shared" ref="AN55" si="1187">$D55*AM55</f>
        <v>0</v>
      </c>
      <c r="AO55" s="223">
        <v>0</v>
      </c>
      <c r="AP55" s="41">
        <f t="shared" ref="AP55" si="1188">$D55*AO55</f>
        <v>0</v>
      </c>
      <c r="AQ55" s="223">
        <v>0</v>
      </c>
      <c r="AR55" s="41">
        <f t="shared" ref="AR55" si="1189">$D55*AQ55</f>
        <v>0</v>
      </c>
      <c r="AS55" s="223">
        <v>0</v>
      </c>
      <c r="AT55" s="41">
        <f t="shared" ref="AT55" si="1190">$D55*AS55</f>
        <v>0</v>
      </c>
      <c r="AU55" s="223">
        <v>0</v>
      </c>
      <c r="AV55" s="41">
        <f t="shared" ref="AV55" si="1191">$D55*AU55</f>
        <v>0</v>
      </c>
      <c r="AW55" s="223">
        <v>0</v>
      </c>
      <c r="AX55" s="41">
        <f t="shared" ref="AX55" si="1192">$D55*AW55</f>
        <v>0</v>
      </c>
      <c r="AY55" s="223">
        <v>0</v>
      </c>
      <c r="AZ55" s="41">
        <f t="shared" ref="AZ55" si="1193">$D55*AY55</f>
        <v>0</v>
      </c>
      <c r="BA55" s="223">
        <v>0</v>
      </c>
      <c r="BB55" s="41">
        <f t="shared" ref="BB55" si="1194">$D55*BA55</f>
        <v>0</v>
      </c>
      <c r="BC55" s="223">
        <v>0</v>
      </c>
      <c r="BD55" s="41">
        <f t="shared" ref="BD55" si="1195">$D55*BC55</f>
        <v>0</v>
      </c>
      <c r="BE55" s="223">
        <v>0</v>
      </c>
      <c r="BF55" s="41">
        <f t="shared" ref="BF55" si="1196">$D55*BE55</f>
        <v>0</v>
      </c>
      <c r="BG55" s="223">
        <v>0</v>
      </c>
      <c r="BH55" s="41">
        <f t="shared" ref="BH55" si="1197">$D55*BG55</f>
        <v>0</v>
      </c>
      <c r="BI55" s="223">
        <v>0</v>
      </c>
      <c r="BJ55" s="41">
        <f t="shared" ref="BJ55" si="1198">$D55*BI55</f>
        <v>0</v>
      </c>
      <c r="BK55" s="223">
        <v>0</v>
      </c>
      <c r="BL55" s="41">
        <f t="shared" ref="BL55" si="1199">$D55*BK55</f>
        <v>0</v>
      </c>
      <c r="BM55" s="223">
        <v>0</v>
      </c>
      <c r="BN55" s="41">
        <f t="shared" ref="BN55" si="1200">$D55*BM55</f>
        <v>0</v>
      </c>
      <c r="BO55" s="223">
        <v>0</v>
      </c>
      <c r="BP55" s="41">
        <f t="shared" ref="BP55" si="1201">$D55*BO55</f>
        <v>0</v>
      </c>
      <c r="BQ55" s="223">
        <v>0</v>
      </c>
      <c r="BR55" s="41">
        <f t="shared" ref="BR55" si="1202">$D55*BQ55</f>
        <v>0</v>
      </c>
      <c r="BS55" s="223">
        <v>0</v>
      </c>
      <c r="BT55" s="41">
        <f t="shared" ref="BT55" si="1203">$D55*BS55</f>
        <v>0</v>
      </c>
      <c r="BU55" s="223">
        <v>0</v>
      </c>
      <c r="BV55" s="41">
        <f t="shared" ref="BV55" si="1204">$D55*BU55</f>
        <v>0</v>
      </c>
      <c r="BW55" s="223">
        <v>0</v>
      </c>
      <c r="BX55" s="41">
        <f t="shared" ref="BX55" si="1205">$D55*BW55</f>
        <v>0</v>
      </c>
    </row>
    <row r="56" spans="1:77" s="29" customFormat="1" ht="6" hidden="1" x14ac:dyDescent="0.15">
      <c r="A56" s="27"/>
      <c r="B56" s="34"/>
      <c r="C56" s="35" t="str">
        <f t="shared" ref="C56" si="1206">IF(D55&lt;&gt;0,"T","")</f>
        <v/>
      </c>
      <c r="D56" s="36"/>
      <c r="E56" s="42" t="str">
        <f t="shared" ref="E56:F56" si="1207">IF(E55&lt;&gt;0,"COLORIR","")</f>
        <v/>
      </c>
      <c r="F56" s="43" t="str">
        <f t="shared" si="1207"/>
        <v/>
      </c>
      <c r="G56" s="42" t="str">
        <f t="shared" ref="G56:I56" si="1208">IF(G55&lt;&gt;0,"COLORIR","")</f>
        <v/>
      </c>
      <c r="H56" s="43" t="str">
        <f t="shared" ref="H56:BR56" si="1209">IF(H55&lt;&gt;0,"COLORIR","")</f>
        <v/>
      </c>
      <c r="I56" s="42" t="str">
        <f t="shared" si="1208"/>
        <v/>
      </c>
      <c r="J56" s="43" t="str">
        <f t="shared" si="1209"/>
        <v/>
      </c>
      <c r="K56" s="42" t="str">
        <f t="shared" si="1209"/>
        <v/>
      </c>
      <c r="L56" s="43" t="str">
        <f t="shared" si="1209"/>
        <v/>
      </c>
      <c r="M56" s="42" t="str">
        <f t="shared" si="1209"/>
        <v/>
      </c>
      <c r="N56" s="43" t="str">
        <f t="shared" si="1209"/>
        <v/>
      </c>
      <c r="O56" s="42" t="str">
        <f t="shared" si="1209"/>
        <v/>
      </c>
      <c r="P56" s="43" t="str">
        <f t="shared" si="1209"/>
        <v/>
      </c>
      <c r="Q56" s="42" t="str">
        <f t="shared" si="1209"/>
        <v/>
      </c>
      <c r="R56" s="43" t="str">
        <f t="shared" si="1209"/>
        <v/>
      </c>
      <c r="S56" s="42" t="str">
        <f t="shared" si="1209"/>
        <v/>
      </c>
      <c r="T56" s="43" t="str">
        <f t="shared" si="1209"/>
        <v/>
      </c>
      <c r="U56" s="42" t="str">
        <f t="shared" si="1209"/>
        <v/>
      </c>
      <c r="V56" s="43" t="str">
        <f t="shared" si="1209"/>
        <v/>
      </c>
      <c r="W56" s="42" t="str">
        <f t="shared" si="1209"/>
        <v/>
      </c>
      <c r="X56" s="43" t="str">
        <f t="shared" si="1209"/>
        <v/>
      </c>
      <c r="Y56" s="42" t="str">
        <f t="shared" si="1209"/>
        <v/>
      </c>
      <c r="Z56" s="43" t="str">
        <f t="shared" si="1209"/>
        <v/>
      </c>
      <c r="AA56" s="42" t="str">
        <f t="shared" si="1209"/>
        <v/>
      </c>
      <c r="AB56" s="43" t="str">
        <f t="shared" si="1209"/>
        <v/>
      </c>
      <c r="AC56" s="42" t="str">
        <f t="shared" si="1209"/>
        <v/>
      </c>
      <c r="AD56" s="43" t="str">
        <f t="shared" si="1209"/>
        <v/>
      </c>
      <c r="AE56" s="42" t="str">
        <f t="shared" si="1209"/>
        <v/>
      </c>
      <c r="AF56" s="43" t="str">
        <f t="shared" si="1209"/>
        <v/>
      </c>
      <c r="AG56" s="42" t="str">
        <f t="shared" si="1209"/>
        <v/>
      </c>
      <c r="AH56" s="43" t="str">
        <f t="shared" si="1209"/>
        <v/>
      </c>
      <c r="AI56" s="42" t="str">
        <f t="shared" si="1209"/>
        <v/>
      </c>
      <c r="AJ56" s="43" t="str">
        <f t="shared" si="1209"/>
        <v/>
      </c>
      <c r="AK56" s="42" t="str">
        <f t="shared" si="1209"/>
        <v/>
      </c>
      <c r="AL56" s="43" t="str">
        <f t="shared" si="1209"/>
        <v/>
      </c>
      <c r="AM56" s="42" t="str">
        <f t="shared" si="1209"/>
        <v/>
      </c>
      <c r="AN56" s="43" t="str">
        <f t="shared" si="1209"/>
        <v/>
      </c>
      <c r="AO56" s="42" t="str">
        <f t="shared" si="1209"/>
        <v/>
      </c>
      <c r="AP56" s="43" t="str">
        <f t="shared" si="1209"/>
        <v/>
      </c>
      <c r="AQ56" s="42" t="str">
        <f t="shared" si="1209"/>
        <v/>
      </c>
      <c r="AR56" s="43" t="str">
        <f t="shared" si="1209"/>
        <v/>
      </c>
      <c r="AS56" s="42" t="str">
        <f t="shared" si="1209"/>
        <v/>
      </c>
      <c r="AT56" s="43" t="str">
        <f t="shared" si="1209"/>
        <v/>
      </c>
      <c r="AU56" s="42" t="str">
        <f t="shared" si="1209"/>
        <v/>
      </c>
      <c r="AV56" s="43" t="str">
        <f t="shared" si="1209"/>
        <v/>
      </c>
      <c r="AW56" s="42" t="str">
        <f t="shared" si="1209"/>
        <v/>
      </c>
      <c r="AX56" s="43" t="str">
        <f t="shared" si="1209"/>
        <v/>
      </c>
      <c r="AY56" s="42" t="str">
        <f t="shared" si="1209"/>
        <v/>
      </c>
      <c r="AZ56" s="43" t="str">
        <f t="shared" si="1209"/>
        <v/>
      </c>
      <c r="BA56" s="42" t="str">
        <f t="shared" si="1209"/>
        <v/>
      </c>
      <c r="BB56" s="43" t="str">
        <f t="shared" si="1209"/>
        <v/>
      </c>
      <c r="BC56" s="42" t="str">
        <f t="shared" ref="BC56" si="1210">IF(BC55&lt;&gt;0,"COLORIR","")</f>
        <v/>
      </c>
      <c r="BD56" s="43" t="str">
        <f t="shared" si="1209"/>
        <v/>
      </c>
      <c r="BE56" s="42" t="str">
        <f t="shared" ref="BE56" si="1211">IF(BE55&lt;&gt;0,"COLORIR","")</f>
        <v/>
      </c>
      <c r="BF56" s="43" t="str">
        <f t="shared" si="1209"/>
        <v/>
      </c>
      <c r="BG56" s="42" t="str">
        <f t="shared" ref="BG56" si="1212">IF(BG55&lt;&gt;0,"COLORIR","")</f>
        <v/>
      </c>
      <c r="BH56" s="43" t="str">
        <f t="shared" si="1209"/>
        <v/>
      </c>
      <c r="BI56" s="42" t="str">
        <f t="shared" ref="BI56" si="1213">IF(BI55&lt;&gt;0,"COLORIR","")</f>
        <v/>
      </c>
      <c r="BJ56" s="43" t="str">
        <f t="shared" si="1209"/>
        <v/>
      </c>
      <c r="BK56" s="42" t="str">
        <f t="shared" ref="BK56" si="1214">IF(BK55&lt;&gt;0,"COLORIR","")</f>
        <v/>
      </c>
      <c r="BL56" s="43" t="str">
        <f t="shared" si="1209"/>
        <v/>
      </c>
      <c r="BM56" s="42" t="str">
        <f t="shared" ref="BM56" si="1215">IF(BM55&lt;&gt;0,"COLORIR","")</f>
        <v/>
      </c>
      <c r="BN56" s="43" t="str">
        <f t="shared" si="1209"/>
        <v/>
      </c>
      <c r="BO56" s="42" t="str">
        <f t="shared" ref="BO56" si="1216">IF(BO55&lt;&gt;0,"COLORIR","")</f>
        <v/>
      </c>
      <c r="BP56" s="43" t="str">
        <f t="shared" si="1209"/>
        <v/>
      </c>
      <c r="BQ56" s="42" t="str">
        <f t="shared" ref="BQ56" si="1217">IF(BQ55&lt;&gt;0,"COLORIR","")</f>
        <v/>
      </c>
      <c r="BR56" s="43" t="str">
        <f t="shared" si="1209"/>
        <v/>
      </c>
      <c r="BS56" s="42" t="str">
        <f t="shared" ref="BS56" si="1218">IF(BS55&lt;&gt;0,"COLORIR","")</f>
        <v/>
      </c>
      <c r="BT56" s="43" t="str">
        <f t="shared" ref="BT56:BX56" si="1219">IF(BT55&lt;&gt;0,"COLORIR","")</f>
        <v/>
      </c>
      <c r="BU56" s="42" t="str">
        <f t="shared" si="1219"/>
        <v/>
      </c>
      <c r="BV56" s="43" t="str">
        <f t="shared" si="1219"/>
        <v/>
      </c>
      <c r="BW56" s="42" t="str">
        <f t="shared" si="1219"/>
        <v/>
      </c>
      <c r="BX56" s="43" t="str">
        <f t="shared" si="1219"/>
        <v/>
      </c>
      <c r="BY56" s="28"/>
    </row>
    <row r="57" spans="1:77" hidden="1" x14ac:dyDescent="0.2">
      <c r="A57" s="18"/>
      <c r="B57" s="31" t="str">
        <f t="shared" ref="B57" si="1220">" "&amp;B55+1&amp;" "</f>
        <v xml:space="preserve"> 25 </v>
      </c>
      <c r="C57" s="32" t="str">
        <f>IFERROR(VLOOKUP(B57,PLANILHA!B:K,4,FALSE),"")</f>
        <v/>
      </c>
      <c r="D57" s="33">
        <f>IFERROR(VLOOKUP(B57,PLANILHA!B:K,9,FALSE),0)</f>
        <v>0</v>
      </c>
      <c r="E57" s="223">
        <v>0</v>
      </c>
      <c r="F57" s="41">
        <f t="shared" ref="F57" si="1221">$D57*E57</f>
        <v>0</v>
      </c>
      <c r="G57" s="223">
        <v>0</v>
      </c>
      <c r="H57" s="41">
        <f t="shared" ref="H57" si="1222">$D57*G57</f>
        <v>0</v>
      </c>
      <c r="I57" s="223">
        <v>0</v>
      </c>
      <c r="J57" s="41">
        <f t="shared" ref="J57" si="1223">$D57*I57</f>
        <v>0</v>
      </c>
      <c r="K57" s="223">
        <v>0</v>
      </c>
      <c r="L57" s="41">
        <f t="shared" ref="L57" si="1224">$D57*K57</f>
        <v>0</v>
      </c>
      <c r="M57" s="223">
        <v>0</v>
      </c>
      <c r="N57" s="41">
        <f t="shared" ref="N57" si="1225">$D57*M57</f>
        <v>0</v>
      </c>
      <c r="O57" s="223">
        <v>0</v>
      </c>
      <c r="P57" s="41">
        <f t="shared" ref="P57" si="1226">$D57*O57</f>
        <v>0</v>
      </c>
      <c r="Q57" s="223">
        <v>0</v>
      </c>
      <c r="R57" s="41">
        <f t="shared" ref="R57" si="1227">$D57*Q57</f>
        <v>0</v>
      </c>
      <c r="S57" s="223">
        <v>0</v>
      </c>
      <c r="T57" s="41">
        <f t="shared" ref="T57" si="1228">$D57*S57</f>
        <v>0</v>
      </c>
      <c r="U57" s="223">
        <v>0</v>
      </c>
      <c r="V57" s="41">
        <f t="shared" ref="V57" si="1229">$D57*U57</f>
        <v>0</v>
      </c>
      <c r="W57" s="223">
        <v>0</v>
      </c>
      <c r="X57" s="41">
        <f t="shared" ref="X57" si="1230">$D57*W57</f>
        <v>0</v>
      </c>
      <c r="Y57" s="223">
        <v>0</v>
      </c>
      <c r="Z57" s="41">
        <f t="shared" ref="Z57" si="1231">$D57*Y57</f>
        <v>0</v>
      </c>
      <c r="AA57" s="223">
        <v>0</v>
      </c>
      <c r="AB57" s="41">
        <f t="shared" ref="AB57" si="1232">$D57*AA57</f>
        <v>0</v>
      </c>
      <c r="AC57" s="223">
        <v>0</v>
      </c>
      <c r="AD57" s="41">
        <f t="shared" ref="AD57" si="1233">$D57*AC57</f>
        <v>0</v>
      </c>
      <c r="AE57" s="223">
        <v>0</v>
      </c>
      <c r="AF57" s="41">
        <f t="shared" ref="AF57" si="1234">$D57*AE57</f>
        <v>0</v>
      </c>
      <c r="AG57" s="223">
        <v>0</v>
      </c>
      <c r="AH57" s="41">
        <f t="shared" ref="AH57" si="1235">$D57*AG57</f>
        <v>0</v>
      </c>
      <c r="AI57" s="223">
        <v>0</v>
      </c>
      <c r="AJ57" s="41">
        <f t="shared" ref="AJ57" si="1236">$D57*AI57</f>
        <v>0</v>
      </c>
      <c r="AK57" s="223">
        <v>0</v>
      </c>
      <c r="AL57" s="41">
        <f t="shared" ref="AL57" si="1237">$D57*AK57</f>
        <v>0</v>
      </c>
      <c r="AM57" s="223">
        <v>0</v>
      </c>
      <c r="AN57" s="41">
        <f t="shared" ref="AN57" si="1238">$D57*AM57</f>
        <v>0</v>
      </c>
      <c r="AO57" s="223">
        <v>0</v>
      </c>
      <c r="AP57" s="41">
        <f t="shared" ref="AP57" si="1239">$D57*AO57</f>
        <v>0</v>
      </c>
      <c r="AQ57" s="223">
        <v>0</v>
      </c>
      <c r="AR57" s="41">
        <f t="shared" ref="AR57" si="1240">$D57*AQ57</f>
        <v>0</v>
      </c>
      <c r="AS57" s="223">
        <v>0</v>
      </c>
      <c r="AT57" s="41">
        <f t="shared" ref="AT57" si="1241">$D57*AS57</f>
        <v>0</v>
      </c>
      <c r="AU57" s="223">
        <v>0</v>
      </c>
      <c r="AV57" s="41">
        <f t="shared" ref="AV57" si="1242">$D57*AU57</f>
        <v>0</v>
      </c>
      <c r="AW57" s="223">
        <v>0</v>
      </c>
      <c r="AX57" s="41">
        <f t="shared" ref="AX57" si="1243">$D57*AW57</f>
        <v>0</v>
      </c>
      <c r="AY57" s="223">
        <v>0</v>
      </c>
      <c r="AZ57" s="41">
        <f t="shared" ref="AZ57" si="1244">$D57*AY57</f>
        <v>0</v>
      </c>
      <c r="BA57" s="223">
        <v>0</v>
      </c>
      <c r="BB57" s="41">
        <f t="shared" ref="BB57" si="1245">$D57*BA57</f>
        <v>0</v>
      </c>
      <c r="BC57" s="223">
        <v>0</v>
      </c>
      <c r="BD57" s="41">
        <f t="shared" ref="BD57" si="1246">$D57*BC57</f>
        <v>0</v>
      </c>
      <c r="BE57" s="223">
        <v>0</v>
      </c>
      <c r="BF57" s="41">
        <f t="shared" ref="BF57" si="1247">$D57*BE57</f>
        <v>0</v>
      </c>
      <c r="BG57" s="223">
        <v>0</v>
      </c>
      <c r="BH57" s="41">
        <f t="shared" ref="BH57" si="1248">$D57*BG57</f>
        <v>0</v>
      </c>
      <c r="BI57" s="223">
        <v>0</v>
      </c>
      <c r="BJ57" s="41">
        <f t="shared" ref="BJ57" si="1249">$D57*BI57</f>
        <v>0</v>
      </c>
      <c r="BK57" s="223">
        <v>0</v>
      </c>
      <c r="BL57" s="41">
        <f t="shared" ref="BL57" si="1250">$D57*BK57</f>
        <v>0</v>
      </c>
      <c r="BM57" s="223">
        <v>0</v>
      </c>
      <c r="BN57" s="41">
        <f t="shared" ref="BN57" si="1251">$D57*BM57</f>
        <v>0</v>
      </c>
      <c r="BO57" s="223">
        <v>0</v>
      </c>
      <c r="BP57" s="41">
        <f t="shared" ref="BP57" si="1252">$D57*BO57</f>
        <v>0</v>
      </c>
      <c r="BQ57" s="223">
        <v>0</v>
      </c>
      <c r="BR57" s="41">
        <f t="shared" ref="BR57" si="1253">$D57*BQ57</f>
        <v>0</v>
      </c>
      <c r="BS57" s="223">
        <v>0</v>
      </c>
      <c r="BT57" s="41">
        <f t="shared" ref="BT57" si="1254">$D57*BS57</f>
        <v>0</v>
      </c>
      <c r="BU57" s="223">
        <v>0</v>
      </c>
      <c r="BV57" s="41">
        <f t="shared" ref="BV57" si="1255">$D57*BU57</f>
        <v>0</v>
      </c>
      <c r="BW57" s="223">
        <v>0</v>
      </c>
      <c r="BX57" s="41">
        <f t="shared" ref="BX57" si="1256">$D57*BW57</f>
        <v>0</v>
      </c>
    </row>
    <row r="58" spans="1:77" s="29" customFormat="1" ht="6" hidden="1" x14ac:dyDescent="0.15">
      <c r="A58" s="27"/>
      <c r="B58" s="34"/>
      <c r="C58" s="35" t="str">
        <f t="shared" ref="C58" si="1257">IF(D57&lt;&gt;0,"T","")</f>
        <v/>
      </c>
      <c r="D58" s="36"/>
      <c r="E58" s="42" t="str">
        <f t="shared" ref="E58:F58" si="1258">IF(E57&lt;&gt;0,"COLORIR","")</f>
        <v/>
      </c>
      <c r="F58" s="43" t="str">
        <f t="shared" si="1258"/>
        <v/>
      </c>
      <c r="G58" s="42" t="str">
        <f t="shared" ref="G58:I58" si="1259">IF(G57&lt;&gt;0,"COLORIR","")</f>
        <v/>
      </c>
      <c r="H58" s="43" t="str">
        <f t="shared" ref="H58:BR58" si="1260">IF(H57&lt;&gt;0,"COLORIR","")</f>
        <v/>
      </c>
      <c r="I58" s="42" t="str">
        <f t="shared" si="1259"/>
        <v/>
      </c>
      <c r="J58" s="43" t="str">
        <f t="shared" si="1260"/>
        <v/>
      </c>
      <c r="K58" s="42" t="str">
        <f t="shared" si="1260"/>
        <v/>
      </c>
      <c r="L58" s="43" t="str">
        <f t="shared" si="1260"/>
        <v/>
      </c>
      <c r="M58" s="42" t="str">
        <f t="shared" si="1260"/>
        <v/>
      </c>
      <c r="N58" s="43" t="str">
        <f t="shared" si="1260"/>
        <v/>
      </c>
      <c r="O58" s="42" t="str">
        <f t="shared" si="1260"/>
        <v/>
      </c>
      <c r="P58" s="43" t="str">
        <f t="shared" si="1260"/>
        <v/>
      </c>
      <c r="Q58" s="42" t="str">
        <f t="shared" si="1260"/>
        <v/>
      </c>
      <c r="R58" s="43" t="str">
        <f t="shared" si="1260"/>
        <v/>
      </c>
      <c r="S58" s="42" t="str">
        <f t="shared" si="1260"/>
        <v/>
      </c>
      <c r="T58" s="43" t="str">
        <f t="shared" si="1260"/>
        <v/>
      </c>
      <c r="U58" s="42" t="str">
        <f t="shared" si="1260"/>
        <v/>
      </c>
      <c r="V58" s="43" t="str">
        <f t="shared" si="1260"/>
        <v/>
      </c>
      <c r="W58" s="42" t="str">
        <f t="shared" si="1260"/>
        <v/>
      </c>
      <c r="X58" s="43" t="str">
        <f t="shared" si="1260"/>
        <v/>
      </c>
      <c r="Y58" s="42" t="str">
        <f t="shared" si="1260"/>
        <v/>
      </c>
      <c r="Z58" s="43" t="str">
        <f t="shared" si="1260"/>
        <v/>
      </c>
      <c r="AA58" s="42" t="str">
        <f t="shared" si="1260"/>
        <v/>
      </c>
      <c r="AB58" s="43" t="str">
        <f t="shared" si="1260"/>
        <v/>
      </c>
      <c r="AC58" s="42" t="str">
        <f t="shared" si="1260"/>
        <v/>
      </c>
      <c r="AD58" s="43" t="str">
        <f t="shared" si="1260"/>
        <v/>
      </c>
      <c r="AE58" s="42" t="str">
        <f t="shared" si="1260"/>
        <v/>
      </c>
      <c r="AF58" s="43" t="str">
        <f t="shared" si="1260"/>
        <v/>
      </c>
      <c r="AG58" s="42" t="str">
        <f t="shared" si="1260"/>
        <v/>
      </c>
      <c r="AH58" s="43" t="str">
        <f t="shared" si="1260"/>
        <v/>
      </c>
      <c r="AI58" s="42" t="str">
        <f t="shared" si="1260"/>
        <v/>
      </c>
      <c r="AJ58" s="43" t="str">
        <f t="shared" si="1260"/>
        <v/>
      </c>
      <c r="AK58" s="42" t="str">
        <f t="shared" si="1260"/>
        <v/>
      </c>
      <c r="AL58" s="43" t="str">
        <f t="shared" si="1260"/>
        <v/>
      </c>
      <c r="AM58" s="42" t="str">
        <f t="shared" si="1260"/>
        <v/>
      </c>
      <c r="AN58" s="43" t="str">
        <f t="shared" si="1260"/>
        <v/>
      </c>
      <c r="AO58" s="42" t="str">
        <f t="shared" si="1260"/>
        <v/>
      </c>
      <c r="AP58" s="43" t="str">
        <f t="shared" si="1260"/>
        <v/>
      </c>
      <c r="AQ58" s="42" t="str">
        <f t="shared" si="1260"/>
        <v/>
      </c>
      <c r="AR58" s="43" t="str">
        <f t="shared" si="1260"/>
        <v/>
      </c>
      <c r="AS58" s="42" t="str">
        <f t="shared" si="1260"/>
        <v/>
      </c>
      <c r="AT58" s="43" t="str">
        <f t="shared" si="1260"/>
        <v/>
      </c>
      <c r="AU58" s="42" t="str">
        <f t="shared" si="1260"/>
        <v/>
      </c>
      <c r="AV58" s="43" t="str">
        <f t="shared" si="1260"/>
        <v/>
      </c>
      <c r="AW58" s="42" t="str">
        <f t="shared" si="1260"/>
        <v/>
      </c>
      <c r="AX58" s="43" t="str">
        <f t="shared" si="1260"/>
        <v/>
      </c>
      <c r="AY58" s="42" t="str">
        <f t="shared" si="1260"/>
        <v/>
      </c>
      <c r="AZ58" s="43" t="str">
        <f t="shared" si="1260"/>
        <v/>
      </c>
      <c r="BA58" s="42" t="str">
        <f t="shared" si="1260"/>
        <v/>
      </c>
      <c r="BB58" s="43" t="str">
        <f t="shared" si="1260"/>
        <v/>
      </c>
      <c r="BC58" s="42" t="str">
        <f t="shared" ref="BC58" si="1261">IF(BC57&lt;&gt;0,"COLORIR","")</f>
        <v/>
      </c>
      <c r="BD58" s="43" t="str">
        <f t="shared" si="1260"/>
        <v/>
      </c>
      <c r="BE58" s="42" t="str">
        <f t="shared" ref="BE58" si="1262">IF(BE57&lt;&gt;0,"COLORIR","")</f>
        <v/>
      </c>
      <c r="BF58" s="43" t="str">
        <f t="shared" si="1260"/>
        <v/>
      </c>
      <c r="BG58" s="42" t="str">
        <f t="shared" ref="BG58" si="1263">IF(BG57&lt;&gt;0,"COLORIR","")</f>
        <v/>
      </c>
      <c r="BH58" s="43" t="str">
        <f t="shared" si="1260"/>
        <v/>
      </c>
      <c r="BI58" s="42" t="str">
        <f t="shared" ref="BI58" si="1264">IF(BI57&lt;&gt;0,"COLORIR","")</f>
        <v/>
      </c>
      <c r="BJ58" s="43" t="str">
        <f t="shared" si="1260"/>
        <v/>
      </c>
      <c r="BK58" s="42" t="str">
        <f t="shared" ref="BK58" si="1265">IF(BK57&lt;&gt;0,"COLORIR","")</f>
        <v/>
      </c>
      <c r="BL58" s="43" t="str">
        <f t="shared" si="1260"/>
        <v/>
      </c>
      <c r="BM58" s="42" t="str">
        <f t="shared" ref="BM58" si="1266">IF(BM57&lt;&gt;0,"COLORIR","")</f>
        <v/>
      </c>
      <c r="BN58" s="43" t="str">
        <f t="shared" si="1260"/>
        <v/>
      </c>
      <c r="BO58" s="42" t="str">
        <f t="shared" ref="BO58" si="1267">IF(BO57&lt;&gt;0,"COLORIR","")</f>
        <v/>
      </c>
      <c r="BP58" s="43" t="str">
        <f t="shared" si="1260"/>
        <v/>
      </c>
      <c r="BQ58" s="42" t="str">
        <f t="shared" ref="BQ58" si="1268">IF(BQ57&lt;&gt;0,"COLORIR","")</f>
        <v/>
      </c>
      <c r="BR58" s="43" t="str">
        <f t="shared" si="1260"/>
        <v/>
      </c>
      <c r="BS58" s="42" t="str">
        <f t="shared" ref="BS58" si="1269">IF(BS57&lt;&gt;0,"COLORIR","")</f>
        <v/>
      </c>
      <c r="BT58" s="43" t="str">
        <f t="shared" ref="BT58:BX58" si="1270">IF(BT57&lt;&gt;0,"COLORIR","")</f>
        <v/>
      </c>
      <c r="BU58" s="42" t="str">
        <f t="shared" si="1270"/>
        <v/>
      </c>
      <c r="BV58" s="43" t="str">
        <f t="shared" si="1270"/>
        <v/>
      </c>
      <c r="BW58" s="42" t="str">
        <f t="shared" si="1270"/>
        <v/>
      </c>
      <c r="BX58" s="43" t="str">
        <f t="shared" si="1270"/>
        <v/>
      </c>
      <c r="BY58" s="28"/>
    </row>
    <row r="59" spans="1:77" hidden="1" x14ac:dyDescent="0.2">
      <c r="A59" s="18"/>
      <c r="B59" s="31" t="str">
        <f t="shared" ref="B59" si="1271">" "&amp;B57+1&amp;" "</f>
        <v xml:space="preserve"> 26 </v>
      </c>
      <c r="C59" s="32" t="str">
        <f>IFERROR(VLOOKUP(B59,PLANILHA!B:K,4,FALSE),"")</f>
        <v/>
      </c>
      <c r="D59" s="33">
        <f>IFERROR(VLOOKUP(B59,PLANILHA!B:K,9,FALSE),0)</f>
        <v>0</v>
      </c>
      <c r="E59" s="223">
        <v>0</v>
      </c>
      <c r="F59" s="41">
        <f t="shared" ref="F59" si="1272">$D59*E59</f>
        <v>0</v>
      </c>
      <c r="G59" s="223">
        <v>0</v>
      </c>
      <c r="H59" s="41">
        <f t="shared" ref="H59" si="1273">$D59*G59</f>
        <v>0</v>
      </c>
      <c r="I59" s="223">
        <v>0</v>
      </c>
      <c r="J59" s="41">
        <f t="shared" ref="J59" si="1274">$D59*I59</f>
        <v>0</v>
      </c>
      <c r="K59" s="223">
        <v>0</v>
      </c>
      <c r="L59" s="41">
        <f t="shared" ref="L59" si="1275">$D59*K59</f>
        <v>0</v>
      </c>
      <c r="M59" s="223">
        <v>0</v>
      </c>
      <c r="N59" s="41">
        <f t="shared" ref="N59" si="1276">$D59*M59</f>
        <v>0</v>
      </c>
      <c r="O59" s="223">
        <v>0</v>
      </c>
      <c r="P59" s="41">
        <f t="shared" ref="P59" si="1277">$D59*O59</f>
        <v>0</v>
      </c>
      <c r="Q59" s="223">
        <v>0</v>
      </c>
      <c r="R59" s="41">
        <f t="shared" ref="R59" si="1278">$D59*Q59</f>
        <v>0</v>
      </c>
      <c r="S59" s="223">
        <v>0</v>
      </c>
      <c r="T59" s="41">
        <f t="shared" ref="T59" si="1279">$D59*S59</f>
        <v>0</v>
      </c>
      <c r="U59" s="223">
        <v>0</v>
      </c>
      <c r="V59" s="41">
        <f t="shared" ref="V59" si="1280">$D59*U59</f>
        <v>0</v>
      </c>
      <c r="W59" s="223">
        <v>0</v>
      </c>
      <c r="X59" s="41">
        <f t="shared" ref="X59" si="1281">$D59*W59</f>
        <v>0</v>
      </c>
      <c r="Y59" s="223">
        <v>0</v>
      </c>
      <c r="Z59" s="41">
        <f t="shared" ref="Z59" si="1282">$D59*Y59</f>
        <v>0</v>
      </c>
      <c r="AA59" s="223">
        <v>0</v>
      </c>
      <c r="AB59" s="41">
        <f t="shared" ref="AB59" si="1283">$D59*AA59</f>
        <v>0</v>
      </c>
      <c r="AC59" s="223">
        <v>0</v>
      </c>
      <c r="AD59" s="41">
        <f t="shared" ref="AD59" si="1284">$D59*AC59</f>
        <v>0</v>
      </c>
      <c r="AE59" s="223">
        <v>0</v>
      </c>
      <c r="AF59" s="41">
        <f t="shared" ref="AF59" si="1285">$D59*AE59</f>
        <v>0</v>
      </c>
      <c r="AG59" s="223">
        <v>0</v>
      </c>
      <c r="AH59" s="41">
        <f t="shared" ref="AH59" si="1286">$D59*AG59</f>
        <v>0</v>
      </c>
      <c r="AI59" s="223">
        <v>0</v>
      </c>
      <c r="AJ59" s="41">
        <f t="shared" ref="AJ59" si="1287">$D59*AI59</f>
        <v>0</v>
      </c>
      <c r="AK59" s="223">
        <v>0</v>
      </c>
      <c r="AL59" s="41">
        <f t="shared" ref="AL59" si="1288">$D59*AK59</f>
        <v>0</v>
      </c>
      <c r="AM59" s="223">
        <v>0</v>
      </c>
      <c r="AN59" s="41">
        <f t="shared" ref="AN59" si="1289">$D59*AM59</f>
        <v>0</v>
      </c>
      <c r="AO59" s="223">
        <v>0</v>
      </c>
      <c r="AP59" s="41">
        <f t="shared" ref="AP59" si="1290">$D59*AO59</f>
        <v>0</v>
      </c>
      <c r="AQ59" s="223">
        <v>0</v>
      </c>
      <c r="AR59" s="41">
        <f t="shared" ref="AR59" si="1291">$D59*AQ59</f>
        <v>0</v>
      </c>
      <c r="AS59" s="223">
        <v>0</v>
      </c>
      <c r="AT59" s="41">
        <f t="shared" ref="AT59" si="1292">$D59*AS59</f>
        <v>0</v>
      </c>
      <c r="AU59" s="223">
        <v>0</v>
      </c>
      <c r="AV59" s="41">
        <f t="shared" ref="AV59" si="1293">$D59*AU59</f>
        <v>0</v>
      </c>
      <c r="AW59" s="223">
        <v>0</v>
      </c>
      <c r="AX59" s="41">
        <f t="shared" ref="AX59" si="1294">$D59*AW59</f>
        <v>0</v>
      </c>
      <c r="AY59" s="223">
        <v>0</v>
      </c>
      <c r="AZ59" s="41">
        <f t="shared" ref="AZ59" si="1295">$D59*AY59</f>
        <v>0</v>
      </c>
      <c r="BA59" s="223">
        <v>0</v>
      </c>
      <c r="BB59" s="41">
        <f t="shared" ref="BB59" si="1296">$D59*BA59</f>
        <v>0</v>
      </c>
      <c r="BC59" s="223">
        <v>0</v>
      </c>
      <c r="BD59" s="41">
        <f t="shared" ref="BD59" si="1297">$D59*BC59</f>
        <v>0</v>
      </c>
      <c r="BE59" s="223">
        <v>0</v>
      </c>
      <c r="BF59" s="41">
        <f t="shared" ref="BF59" si="1298">$D59*BE59</f>
        <v>0</v>
      </c>
      <c r="BG59" s="223">
        <v>0</v>
      </c>
      <c r="BH59" s="41">
        <f t="shared" ref="BH59" si="1299">$D59*BG59</f>
        <v>0</v>
      </c>
      <c r="BI59" s="223">
        <v>0</v>
      </c>
      <c r="BJ59" s="41">
        <f t="shared" ref="BJ59" si="1300">$D59*BI59</f>
        <v>0</v>
      </c>
      <c r="BK59" s="223">
        <v>0</v>
      </c>
      <c r="BL59" s="41">
        <f t="shared" ref="BL59" si="1301">$D59*BK59</f>
        <v>0</v>
      </c>
      <c r="BM59" s="223">
        <v>0</v>
      </c>
      <c r="BN59" s="41">
        <f t="shared" ref="BN59" si="1302">$D59*BM59</f>
        <v>0</v>
      </c>
      <c r="BO59" s="223">
        <v>0</v>
      </c>
      <c r="BP59" s="41">
        <f t="shared" ref="BP59" si="1303">$D59*BO59</f>
        <v>0</v>
      </c>
      <c r="BQ59" s="223">
        <v>0</v>
      </c>
      <c r="BR59" s="41">
        <f t="shared" ref="BR59" si="1304">$D59*BQ59</f>
        <v>0</v>
      </c>
      <c r="BS59" s="223">
        <v>0</v>
      </c>
      <c r="BT59" s="41">
        <f t="shared" ref="BT59" si="1305">$D59*BS59</f>
        <v>0</v>
      </c>
      <c r="BU59" s="223">
        <v>0</v>
      </c>
      <c r="BV59" s="41">
        <f t="shared" ref="BV59" si="1306">$D59*BU59</f>
        <v>0</v>
      </c>
      <c r="BW59" s="223">
        <v>0</v>
      </c>
      <c r="BX59" s="41">
        <f t="shared" ref="BX59" si="1307">$D59*BW59</f>
        <v>0</v>
      </c>
    </row>
    <row r="60" spans="1:77" s="29" customFormat="1" ht="6" hidden="1" x14ac:dyDescent="0.15">
      <c r="A60" s="27"/>
      <c r="B60" s="34"/>
      <c r="C60" s="35" t="str">
        <f t="shared" ref="C60" si="1308">IF(D59&lt;&gt;0,"T","")</f>
        <v/>
      </c>
      <c r="D60" s="36"/>
      <c r="E60" s="42" t="str">
        <f t="shared" ref="E60:F60" si="1309">IF(E59&lt;&gt;0,"COLORIR","")</f>
        <v/>
      </c>
      <c r="F60" s="43" t="str">
        <f t="shared" si="1309"/>
        <v/>
      </c>
      <c r="G60" s="42" t="str">
        <f t="shared" ref="G60:I60" si="1310">IF(G59&lt;&gt;0,"COLORIR","")</f>
        <v/>
      </c>
      <c r="H60" s="43" t="str">
        <f t="shared" ref="H60:BR60" si="1311">IF(H59&lt;&gt;0,"COLORIR","")</f>
        <v/>
      </c>
      <c r="I60" s="42" t="str">
        <f t="shared" si="1310"/>
        <v/>
      </c>
      <c r="J60" s="43" t="str">
        <f t="shared" si="1311"/>
        <v/>
      </c>
      <c r="K60" s="42" t="str">
        <f t="shared" si="1311"/>
        <v/>
      </c>
      <c r="L60" s="43" t="str">
        <f t="shared" si="1311"/>
        <v/>
      </c>
      <c r="M60" s="42" t="str">
        <f t="shared" si="1311"/>
        <v/>
      </c>
      <c r="N60" s="43" t="str">
        <f t="shared" si="1311"/>
        <v/>
      </c>
      <c r="O60" s="42" t="str">
        <f t="shared" si="1311"/>
        <v/>
      </c>
      <c r="P60" s="43" t="str">
        <f t="shared" si="1311"/>
        <v/>
      </c>
      <c r="Q60" s="42" t="str">
        <f t="shared" si="1311"/>
        <v/>
      </c>
      <c r="R60" s="43" t="str">
        <f t="shared" si="1311"/>
        <v/>
      </c>
      <c r="S60" s="42" t="str">
        <f t="shared" si="1311"/>
        <v/>
      </c>
      <c r="T60" s="43" t="str">
        <f t="shared" si="1311"/>
        <v/>
      </c>
      <c r="U60" s="42" t="str">
        <f t="shared" si="1311"/>
        <v/>
      </c>
      <c r="V60" s="43" t="str">
        <f t="shared" si="1311"/>
        <v/>
      </c>
      <c r="W60" s="42" t="str">
        <f t="shared" si="1311"/>
        <v/>
      </c>
      <c r="X60" s="43" t="str">
        <f t="shared" si="1311"/>
        <v/>
      </c>
      <c r="Y60" s="42" t="str">
        <f t="shared" si="1311"/>
        <v/>
      </c>
      <c r="Z60" s="43" t="str">
        <f t="shared" si="1311"/>
        <v/>
      </c>
      <c r="AA60" s="42" t="str">
        <f t="shared" si="1311"/>
        <v/>
      </c>
      <c r="AB60" s="43" t="str">
        <f t="shared" si="1311"/>
        <v/>
      </c>
      <c r="AC60" s="42" t="str">
        <f t="shared" si="1311"/>
        <v/>
      </c>
      <c r="AD60" s="43" t="str">
        <f t="shared" si="1311"/>
        <v/>
      </c>
      <c r="AE60" s="42" t="str">
        <f t="shared" si="1311"/>
        <v/>
      </c>
      <c r="AF60" s="43" t="str">
        <f t="shared" si="1311"/>
        <v/>
      </c>
      <c r="AG60" s="42" t="str">
        <f t="shared" si="1311"/>
        <v/>
      </c>
      <c r="AH60" s="43" t="str">
        <f t="shared" si="1311"/>
        <v/>
      </c>
      <c r="AI60" s="42" t="str">
        <f t="shared" si="1311"/>
        <v/>
      </c>
      <c r="AJ60" s="43" t="str">
        <f t="shared" si="1311"/>
        <v/>
      </c>
      <c r="AK60" s="42" t="str">
        <f t="shared" si="1311"/>
        <v/>
      </c>
      <c r="AL60" s="43" t="str">
        <f t="shared" si="1311"/>
        <v/>
      </c>
      <c r="AM60" s="42" t="str">
        <f t="shared" si="1311"/>
        <v/>
      </c>
      <c r="AN60" s="43" t="str">
        <f t="shared" si="1311"/>
        <v/>
      </c>
      <c r="AO60" s="42" t="str">
        <f t="shared" si="1311"/>
        <v/>
      </c>
      <c r="AP60" s="43" t="str">
        <f t="shared" si="1311"/>
        <v/>
      </c>
      <c r="AQ60" s="42" t="str">
        <f t="shared" si="1311"/>
        <v/>
      </c>
      <c r="AR60" s="43" t="str">
        <f t="shared" si="1311"/>
        <v/>
      </c>
      <c r="AS60" s="42" t="str">
        <f t="shared" si="1311"/>
        <v/>
      </c>
      <c r="AT60" s="43" t="str">
        <f t="shared" si="1311"/>
        <v/>
      </c>
      <c r="AU60" s="42" t="str">
        <f t="shared" si="1311"/>
        <v/>
      </c>
      <c r="AV60" s="43" t="str">
        <f t="shared" si="1311"/>
        <v/>
      </c>
      <c r="AW60" s="42" t="str">
        <f t="shared" si="1311"/>
        <v/>
      </c>
      <c r="AX60" s="43" t="str">
        <f t="shared" si="1311"/>
        <v/>
      </c>
      <c r="AY60" s="42" t="str">
        <f t="shared" si="1311"/>
        <v/>
      </c>
      <c r="AZ60" s="43" t="str">
        <f t="shared" si="1311"/>
        <v/>
      </c>
      <c r="BA60" s="42" t="str">
        <f t="shared" si="1311"/>
        <v/>
      </c>
      <c r="BB60" s="43" t="str">
        <f t="shared" si="1311"/>
        <v/>
      </c>
      <c r="BC60" s="42" t="str">
        <f t="shared" ref="BC60" si="1312">IF(BC59&lt;&gt;0,"COLORIR","")</f>
        <v/>
      </c>
      <c r="BD60" s="43" t="str">
        <f t="shared" si="1311"/>
        <v/>
      </c>
      <c r="BE60" s="42" t="str">
        <f t="shared" ref="BE60" si="1313">IF(BE59&lt;&gt;0,"COLORIR","")</f>
        <v/>
      </c>
      <c r="BF60" s="43" t="str">
        <f t="shared" si="1311"/>
        <v/>
      </c>
      <c r="BG60" s="42" t="str">
        <f t="shared" ref="BG60" si="1314">IF(BG59&lt;&gt;0,"COLORIR","")</f>
        <v/>
      </c>
      <c r="BH60" s="43" t="str">
        <f t="shared" si="1311"/>
        <v/>
      </c>
      <c r="BI60" s="42" t="str">
        <f t="shared" ref="BI60" si="1315">IF(BI59&lt;&gt;0,"COLORIR","")</f>
        <v/>
      </c>
      <c r="BJ60" s="43" t="str">
        <f t="shared" si="1311"/>
        <v/>
      </c>
      <c r="BK60" s="42" t="str">
        <f t="shared" ref="BK60" si="1316">IF(BK59&lt;&gt;0,"COLORIR","")</f>
        <v/>
      </c>
      <c r="BL60" s="43" t="str">
        <f t="shared" si="1311"/>
        <v/>
      </c>
      <c r="BM60" s="42" t="str">
        <f t="shared" ref="BM60" si="1317">IF(BM59&lt;&gt;0,"COLORIR","")</f>
        <v/>
      </c>
      <c r="BN60" s="43" t="str">
        <f t="shared" si="1311"/>
        <v/>
      </c>
      <c r="BO60" s="42" t="str">
        <f t="shared" ref="BO60" si="1318">IF(BO59&lt;&gt;0,"COLORIR","")</f>
        <v/>
      </c>
      <c r="BP60" s="43" t="str">
        <f t="shared" si="1311"/>
        <v/>
      </c>
      <c r="BQ60" s="42" t="str">
        <f t="shared" ref="BQ60" si="1319">IF(BQ59&lt;&gt;0,"COLORIR","")</f>
        <v/>
      </c>
      <c r="BR60" s="43" t="str">
        <f t="shared" si="1311"/>
        <v/>
      </c>
      <c r="BS60" s="42" t="str">
        <f t="shared" ref="BS60" si="1320">IF(BS59&lt;&gt;0,"COLORIR","")</f>
        <v/>
      </c>
      <c r="BT60" s="43" t="str">
        <f t="shared" ref="BT60:BX60" si="1321">IF(BT59&lt;&gt;0,"COLORIR","")</f>
        <v/>
      </c>
      <c r="BU60" s="42" t="str">
        <f t="shared" si="1321"/>
        <v/>
      </c>
      <c r="BV60" s="43" t="str">
        <f t="shared" si="1321"/>
        <v/>
      </c>
      <c r="BW60" s="42" t="str">
        <f t="shared" si="1321"/>
        <v/>
      </c>
      <c r="BX60" s="43" t="str">
        <f t="shared" si="1321"/>
        <v/>
      </c>
      <c r="BY60" s="28"/>
    </row>
    <row r="61" spans="1:77" hidden="1" x14ac:dyDescent="0.2">
      <c r="A61" s="18"/>
      <c r="B61" s="31" t="str">
        <f t="shared" ref="B61" si="1322">" "&amp;B59+1&amp;" "</f>
        <v xml:space="preserve"> 27 </v>
      </c>
      <c r="C61" s="32" t="str">
        <f>IFERROR(VLOOKUP(B61,PLANILHA!B:K,4,FALSE),"")</f>
        <v/>
      </c>
      <c r="D61" s="33">
        <f>IFERROR(VLOOKUP(B61,PLANILHA!B:K,9,FALSE),0)</f>
        <v>0</v>
      </c>
      <c r="E61" s="223">
        <v>0</v>
      </c>
      <c r="F61" s="41">
        <f t="shared" ref="F61" si="1323">$D61*E61</f>
        <v>0</v>
      </c>
      <c r="G61" s="223">
        <v>0</v>
      </c>
      <c r="H61" s="41">
        <f t="shared" ref="H61" si="1324">$D61*G61</f>
        <v>0</v>
      </c>
      <c r="I61" s="223">
        <v>0</v>
      </c>
      <c r="J61" s="41">
        <f t="shared" ref="J61" si="1325">$D61*I61</f>
        <v>0</v>
      </c>
      <c r="K61" s="223">
        <v>0</v>
      </c>
      <c r="L61" s="41">
        <f t="shared" ref="L61" si="1326">$D61*K61</f>
        <v>0</v>
      </c>
      <c r="M61" s="223">
        <v>0</v>
      </c>
      <c r="N61" s="41">
        <f t="shared" ref="N61" si="1327">$D61*M61</f>
        <v>0</v>
      </c>
      <c r="O61" s="223">
        <v>0</v>
      </c>
      <c r="P61" s="41">
        <f t="shared" ref="P61" si="1328">$D61*O61</f>
        <v>0</v>
      </c>
      <c r="Q61" s="223">
        <v>0</v>
      </c>
      <c r="R61" s="41">
        <f t="shared" ref="R61" si="1329">$D61*Q61</f>
        <v>0</v>
      </c>
      <c r="S61" s="223">
        <v>0</v>
      </c>
      <c r="T61" s="41">
        <f t="shared" ref="T61" si="1330">$D61*S61</f>
        <v>0</v>
      </c>
      <c r="U61" s="223">
        <v>0</v>
      </c>
      <c r="V61" s="41">
        <f t="shared" ref="V61" si="1331">$D61*U61</f>
        <v>0</v>
      </c>
      <c r="W61" s="223">
        <v>0</v>
      </c>
      <c r="X61" s="41">
        <f t="shared" ref="X61" si="1332">$D61*W61</f>
        <v>0</v>
      </c>
      <c r="Y61" s="223">
        <v>0</v>
      </c>
      <c r="Z61" s="41">
        <f t="shared" ref="Z61" si="1333">$D61*Y61</f>
        <v>0</v>
      </c>
      <c r="AA61" s="223">
        <v>0</v>
      </c>
      <c r="AB61" s="41">
        <f t="shared" ref="AB61" si="1334">$D61*AA61</f>
        <v>0</v>
      </c>
      <c r="AC61" s="223">
        <v>0</v>
      </c>
      <c r="AD61" s="41">
        <f t="shared" ref="AD61" si="1335">$D61*AC61</f>
        <v>0</v>
      </c>
      <c r="AE61" s="223">
        <v>0</v>
      </c>
      <c r="AF61" s="41">
        <f t="shared" ref="AF61" si="1336">$D61*AE61</f>
        <v>0</v>
      </c>
      <c r="AG61" s="223">
        <v>0</v>
      </c>
      <c r="AH61" s="41">
        <f t="shared" ref="AH61" si="1337">$D61*AG61</f>
        <v>0</v>
      </c>
      <c r="AI61" s="223">
        <v>0</v>
      </c>
      <c r="AJ61" s="41">
        <f t="shared" ref="AJ61" si="1338">$D61*AI61</f>
        <v>0</v>
      </c>
      <c r="AK61" s="223">
        <v>0</v>
      </c>
      <c r="AL61" s="41">
        <f t="shared" ref="AL61" si="1339">$D61*AK61</f>
        <v>0</v>
      </c>
      <c r="AM61" s="223">
        <v>0</v>
      </c>
      <c r="AN61" s="41">
        <f t="shared" ref="AN61" si="1340">$D61*AM61</f>
        <v>0</v>
      </c>
      <c r="AO61" s="223">
        <v>0</v>
      </c>
      <c r="AP61" s="41">
        <f t="shared" ref="AP61" si="1341">$D61*AO61</f>
        <v>0</v>
      </c>
      <c r="AQ61" s="223">
        <v>0</v>
      </c>
      <c r="AR61" s="41">
        <f t="shared" ref="AR61" si="1342">$D61*AQ61</f>
        <v>0</v>
      </c>
      <c r="AS61" s="223">
        <v>0</v>
      </c>
      <c r="AT61" s="41">
        <f t="shared" ref="AT61" si="1343">$D61*AS61</f>
        <v>0</v>
      </c>
      <c r="AU61" s="223">
        <v>0</v>
      </c>
      <c r="AV61" s="41">
        <f t="shared" ref="AV61" si="1344">$D61*AU61</f>
        <v>0</v>
      </c>
      <c r="AW61" s="223">
        <v>0</v>
      </c>
      <c r="AX61" s="41">
        <f t="shared" ref="AX61" si="1345">$D61*AW61</f>
        <v>0</v>
      </c>
      <c r="AY61" s="223">
        <v>0</v>
      </c>
      <c r="AZ61" s="41">
        <f t="shared" ref="AZ61" si="1346">$D61*AY61</f>
        <v>0</v>
      </c>
      <c r="BA61" s="223">
        <v>0</v>
      </c>
      <c r="BB61" s="41">
        <f t="shared" ref="BB61" si="1347">$D61*BA61</f>
        <v>0</v>
      </c>
      <c r="BC61" s="223">
        <v>0</v>
      </c>
      <c r="BD61" s="41">
        <f t="shared" ref="BD61" si="1348">$D61*BC61</f>
        <v>0</v>
      </c>
      <c r="BE61" s="223">
        <v>0</v>
      </c>
      <c r="BF61" s="41">
        <f t="shared" ref="BF61" si="1349">$D61*BE61</f>
        <v>0</v>
      </c>
      <c r="BG61" s="223">
        <v>0</v>
      </c>
      <c r="BH61" s="41">
        <f t="shared" ref="BH61" si="1350">$D61*BG61</f>
        <v>0</v>
      </c>
      <c r="BI61" s="223">
        <v>0</v>
      </c>
      <c r="BJ61" s="41">
        <f t="shared" ref="BJ61" si="1351">$D61*BI61</f>
        <v>0</v>
      </c>
      <c r="BK61" s="223">
        <v>0</v>
      </c>
      <c r="BL61" s="41">
        <f t="shared" ref="BL61" si="1352">$D61*BK61</f>
        <v>0</v>
      </c>
      <c r="BM61" s="223">
        <v>0</v>
      </c>
      <c r="BN61" s="41">
        <f t="shared" ref="BN61" si="1353">$D61*BM61</f>
        <v>0</v>
      </c>
      <c r="BO61" s="223">
        <v>0</v>
      </c>
      <c r="BP61" s="41">
        <f t="shared" ref="BP61" si="1354">$D61*BO61</f>
        <v>0</v>
      </c>
      <c r="BQ61" s="223">
        <v>0</v>
      </c>
      <c r="BR61" s="41">
        <f t="shared" ref="BR61" si="1355">$D61*BQ61</f>
        <v>0</v>
      </c>
      <c r="BS61" s="223">
        <v>0</v>
      </c>
      <c r="BT61" s="41">
        <f t="shared" ref="BT61" si="1356">$D61*BS61</f>
        <v>0</v>
      </c>
      <c r="BU61" s="223">
        <v>0</v>
      </c>
      <c r="BV61" s="41">
        <f t="shared" ref="BV61" si="1357">$D61*BU61</f>
        <v>0</v>
      </c>
      <c r="BW61" s="223">
        <v>0</v>
      </c>
      <c r="BX61" s="41">
        <f t="shared" ref="BX61" si="1358">$D61*BW61</f>
        <v>0</v>
      </c>
    </row>
    <row r="62" spans="1:77" s="29" customFormat="1" ht="6" hidden="1" x14ac:dyDescent="0.15">
      <c r="A62" s="27"/>
      <c r="B62" s="34"/>
      <c r="C62" s="35" t="str">
        <f t="shared" ref="C62" si="1359">IF(D61&lt;&gt;0,"T","")</f>
        <v/>
      </c>
      <c r="D62" s="36"/>
      <c r="E62" s="42" t="str">
        <f t="shared" ref="E62:F62" si="1360">IF(E61&lt;&gt;0,"COLORIR","")</f>
        <v/>
      </c>
      <c r="F62" s="43" t="str">
        <f t="shared" si="1360"/>
        <v/>
      </c>
      <c r="G62" s="42" t="str">
        <f t="shared" ref="G62:I62" si="1361">IF(G61&lt;&gt;0,"COLORIR","")</f>
        <v/>
      </c>
      <c r="H62" s="43" t="str">
        <f t="shared" ref="H62:BR62" si="1362">IF(H61&lt;&gt;0,"COLORIR","")</f>
        <v/>
      </c>
      <c r="I62" s="42" t="str">
        <f t="shared" si="1361"/>
        <v/>
      </c>
      <c r="J62" s="43" t="str">
        <f t="shared" si="1362"/>
        <v/>
      </c>
      <c r="K62" s="42" t="str">
        <f t="shared" si="1362"/>
        <v/>
      </c>
      <c r="L62" s="43" t="str">
        <f t="shared" si="1362"/>
        <v/>
      </c>
      <c r="M62" s="42" t="str">
        <f t="shared" si="1362"/>
        <v/>
      </c>
      <c r="N62" s="43" t="str">
        <f t="shared" si="1362"/>
        <v/>
      </c>
      <c r="O62" s="42" t="str">
        <f t="shared" si="1362"/>
        <v/>
      </c>
      <c r="P62" s="43" t="str">
        <f t="shared" si="1362"/>
        <v/>
      </c>
      <c r="Q62" s="42" t="str">
        <f t="shared" si="1362"/>
        <v/>
      </c>
      <c r="R62" s="43" t="str">
        <f t="shared" si="1362"/>
        <v/>
      </c>
      <c r="S62" s="42" t="str">
        <f t="shared" si="1362"/>
        <v/>
      </c>
      <c r="T62" s="43" t="str">
        <f t="shared" si="1362"/>
        <v/>
      </c>
      <c r="U62" s="42" t="str">
        <f t="shared" si="1362"/>
        <v/>
      </c>
      <c r="V62" s="43" t="str">
        <f t="shared" si="1362"/>
        <v/>
      </c>
      <c r="W62" s="42" t="str">
        <f t="shared" si="1362"/>
        <v/>
      </c>
      <c r="X62" s="43" t="str">
        <f t="shared" si="1362"/>
        <v/>
      </c>
      <c r="Y62" s="42" t="str">
        <f t="shared" si="1362"/>
        <v/>
      </c>
      <c r="Z62" s="43" t="str">
        <f t="shared" si="1362"/>
        <v/>
      </c>
      <c r="AA62" s="42" t="str">
        <f t="shared" si="1362"/>
        <v/>
      </c>
      <c r="AB62" s="43" t="str">
        <f t="shared" si="1362"/>
        <v/>
      </c>
      <c r="AC62" s="42" t="str">
        <f t="shared" si="1362"/>
        <v/>
      </c>
      <c r="AD62" s="43" t="str">
        <f t="shared" si="1362"/>
        <v/>
      </c>
      <c r="AE62" s="42" t="str">
        <f t="shared" si="1362"/>
        <v/>
      </c>
      <c r="AF62" s="43" t="str">
        <f t="shared" si="1362"/>
        <v/>
      </c>
      <c r="AG62" s="42" t="str">
        <f t="shared" si="1362"/>
        <v/>
      </c>
      <c r="AH62" s="43" t="str">
        <f t="shared" si="1362"/>
        <v/>
      </c>
      <c r="AI62" s="42" t="str">
        <f t="shared" si="1362"/>
        <v/>
      </c>
      <c r="AJ62" s="43" t="str">
        <f t="shared" si="1362"/>
        <v/>
      </c>
      <c r="AK62" s="42" t="str">
        <f t="shared" si="1362"/>
        <v/>
      </c>
      <c r="AL62" s="43" t="str">
        <f t="shared" si="1362"/>
        <v/>
      </c>
      <c r="AM62" s="42" t="str">
        <f t="shared" si="1362"/>
        <v/>
      </c>
      <c r="AN62" s="43" t="str">
        <f t="shared" si="1362"/>
        <v/>
      </c>
      <c r="AO62" s="42" t="str">
        <f t="shared" si="1362"/>
        <v/>
      </c>
      <c r="AP62" s="43" t="str">
        <f t="shared" si="1362"/>
        <v/>
      </c>
      <c r="AQ62" s="42" t="str">
        <f t="shared" si="1362"/>
        <v/>
      </c>
      <c r="AR62" s="43" t="str">
        <f t="shared" si="1362"/>
        <v/>
      </c>
      <c r="AS62" s="42" t="str">
        <f t="shared" si="1362"/>
        <v/>
      </c>
      <c r="AT62" s="43" t="str">
        <f t="shared" si="1362"/>
        <v/>
      </c>
      <c r="AU62" s="42" t="str">
        <f t="shared" si="1362"/>
        <v/>
      </c>
      <c r="AV62" s="43" t="str">
        <f t="shared" si="1362"/>
        <v/>
      </c>
      <c r="AW62" s="42" t="str">
        <f t="shared" si="1362"/>
        <v/>
      </c>
      <c r="AX62" s="43" t="str">
        <f t="shared" si="1362"/>
        <v/>
      </c>
      <c r="AY62" s="42" t="str">
        <f t="shared" si="1362"/>
        <v/>
      </c>
      <c r="AZ62" s="43" t="str">
        <f t="shared" si="1362"/>
        <v/>
      </c>
      <c r="BA62" s="42" t="str">
        <f t="shared" si="1362"/>
        <v/>
      </c>
      <c r="BB62" s="43" t="str">
        <f t="shared" si="1362"/>
        <v/>
      </c>
      <c r="BC62" s="42" t="str">
        <f t="shared" ref="BC62" si="1363">IF(BC61&lt;&gt;0,"COLORIR","")</f>
        <v/>
      </c>
      <c r="BD62" s="43" t="str">
        <f t="shared" si="1362"/>
        <v/>
      </c>
      <c r="BE62" s="42" t="str">
        <f t="shared" ref="BE62" si="1364">IF(BE61&lt;&gt;0,"COLORIR","")</f>
        <v/>
      </c>
      <c r="BF62" s="43" t="str">
        <f t="shared" si="1362"/>
        <v/>
      </c>
      <c r="BG62" s="42" t="str">
        <f t="shared" ref="BG62" si="1365">IF(BG61&lt;&gt;0,"COLORIR","")</f>
        <v/>
      </c>
      <c r="BH62" s="43" t="str">
        <f t="shared" si="1362"/>
        <v/>
      </c>
      <c r="BI62" s="42" t="str">
        <f t="shared" ref="BI62" si="1366">IF(BI61&lt;&gt;0,"COLORIR","")</f>
        <v/>
      </c>
      <c r="BJ62" s="43" t="str">
        <f t="shared" si="1362"/>
        <v/>
      </c>
      <c r="BK62" s="42" t="str">
        <f t="shared" ref="BK62" si="1367">IF(BK61&lt;&gt;0,"COLORIR","")</f>
        <v/>
      </c>
      <c r="BL62" s="43" t="str">
        <f t="shared" si="1362"/>
        <v/>
      </c>
      <c r="BM62" s="42" t="str">
        <f t="shared" ref="BM62" si="1368">IF(BM61&lt;&gt;0,"COLORIR","")</f>
        <v/>
      </c>
      <c r="BN62" s="43" t="str">
        <f t="shared" si="1362"/>
        <v/>
      </c>
      <c r="BO62" s="42" t="str">
        <f t="shared" ref="BO62" si="1369">IF(BO61&lt;&gt;0,"COLORIR","")</f>
        <v/>
      </c>
      <c r="BP62" s="43" t="str">
        <f t="shared" si="1362"/>
        <v/>
      </c>
      <c r="BQ62" s="42" t="str">
        <f t="shared" ref="BQ62" si="1370">IF(BQ61&lt;&gt;0,"COLORIR","")</f>
        <v/>
      </c>
      <c r="BR62" s="43" t="str">
        <f t="shared" si="1362"/>
        <v/>
      </c>
      <c r="BS62" s="42" t="str">
        <f t="shared" ref="BS62" si="1371">IF(BS61&lt;&gt;0,"COLORIR","")</f>
        <v/>
      </c>
      <c r="BT62" s="43" t="str">
        <f t="shared" ref="BT62:BX62" si="1372">IF(BT61&lt;&gt;0,"COLORIR","")</f>
        <v/>
      </c>
      <c r="BU62" s="42" t="str">
        <f t="shared" si="1372"/>
        <v/>
      </c>
      <c r="BV62" s="43" t="str">
        <f t="shared" si="1372"/>
        <v/>
      </c>
      <c r="BW62" s="42" t="str">
        <f t="shared" si="1372"/>
        <v/>
      </c>
      <c r="BX62" s="43" t="str">
        <f t="shared" si="1372"/>
        <v/>
      </c>
      <c r="BY62" s="28"/>
    </row>
    <row r="63" spans="1:77" hidden="1" x14ac:dyDescent="0.2">
      <c r="A63" s="18"/>
      <c r="B63" s="31" t="str">
        <f t="shared" ref="B63" si="1373">" "&amp;B61+1&amp;" "</f>
        <v xml:space="preserve"> 28 </v>
      </c>
      <c r="C63" s="32" t="str">
        <f>IFERROR(VLOOKUP(B63,PLANILHA!B:K,4,FALSE),"")</f>
        <v/>
      </c>
      <c r="D63" s="33">
        <f>IFERROR(VLOOKUP(B63,PLANILHA!B:K,9,FALSE),0)</f>
        <v>0</v>
      </c>
      <c r="E63" s="223">
        <v>0</v>
      </c>
      <c r="F63" s="41">
        <f t="shared" ref="F63" si="1374">$D63*E63</f>
        <v>0</v>
      </c>
      <c r="G63" s="223">
        <v>0</v>
      </c>
      <c r="H63" s="41">
        <f t="shared" ref="H63" si="1375">$D63*G63</f>
        <v>0</v>
      </c>
      <c r="I63" s="223">
        <v>0</v>
      </c>
      <c r="J63" s="41">
        <f t="shared" ref="J63" si="1376">$D63*I63</f>
        <v>0</v>
      </c>
      <c r="K63" s="223">
        <v>0</v>
      </c>
      <c r="L63" s="41">
        <f t="shared" ref="L63" si="1377">$D63*K63</f>
        <v>0</v>
      </c>
      <c r="M63" s="223">
        <v>0</v>
      </c>
      <c r="N63" s="41">
        <f t="shared" ref="N63" si="1378">$D63*M63</f>
        <v>0</v>
      </c>
      <c r="O63" s="223">
        <v>0</v>
      </c>
      <c r="P63" s="41">
        <f t="shared" ref="P63" si="1379">$D63*O63</f>
        <v>0</v>
      </c>
      <c r="Q63" s="223">
        <v>0</v>
      </c>
      <c r="R63" s="41">
        <f t="shared" ref="R63" si="1380">$D63*Q63</f>
        <v>0</v>
      </c>
      <c r="S63" s="223">
        <v>0</v>
      </c>
      <c r="T63" s="41">
        <f t="shared" ref="T63" si="1381">$D63*S63</f>
        <v>0</v>
      </c>
      <c r="U63" s="223">
        <v>0</v>
      </c>
      <c r="V63" s="41">
        <f t="shared" ref="V63" si="1382">$D63*U63</f>
        <v>0</v>
      </c>
      <c r="W63" s="223">
        <v>0</v>
      </c>
      <c r="X63" s="41">
        <f t="shared" ref="X63" si="1383">$D63*W63</f>
        <v>0</v>
      </c>
      <c r="Y63" s="223">
        <v>0</v>
      </c>
      <c r="Z63" s="41">
        <f t="shared" ref="Z63" si="1384">$D63*Y63</f>
        <v>0</v>
      </c>
      <c r="AA63" s="223">
        <v>0</v>
      </c>
      <c r="AB63" s="41">
        <f t="shared" ref="AB63" si="1385">$D63*AA63</f>
        <v>0</v>
      </c>
      <c r="AC63" s="223">
        <v>0</v>
      </c>
      <c r="AD63" s="41">
        <f t="shared" ref="AD63" si="1386">$D63*AC63</f>
        <v>0</v>
      </c>
      <c r="AE63" s="223">
        <v>0</v>
      </c>
      <c r="AF63" s="41">
        <f t="shared" ref="AF63" si="1387">$D63*AE63</f>
        <v>0</v>
      </c>
      <c r="AG63" s="223">
        <v>0</v>
      </c>
      <c r="AH63" s="41">
        <f t="shared" ref="AH63" si="1388">$D63*AG63</f>
        <v>0</v>
      </c>
      <c r="AI63" s="223">
        <v>0</v>
      </c>
      <c r="AJ63" s="41">
        <f t="shared" ref="AJ63" si="1389">$D63*AI63</f>
        <v>0</v>
      </c>
      <c r="AK63" s="223">
        <v>0</v>
      </c>
      <c r="AL63" s="41">
        <f t="shared" ref="AL63" si="1390">$D63*AK63</f>
        <v>0</v>
      </c>
      <c r="AM63" s="223">
        <v>0</v>
      </c>
      <c r="AN63" s="41">
        <f t="shared" ref="AN63" si="1391">$D63*AM63</f>
        <v>0</v>
      </c>
      <c r="AO63" s="223">
        <v>0</v>
      </c>
      <c r="AP63" s="41">
        <f t="shared" ref="AP63" si="1392">$D63*AO63</f>
        <v>0</v>
      </c>
      <c r="AQ63" s="223">
        <v>0</v>
      </c>
      <c r="AR63" s="41">
        <f t="shared" ref="AR63" si="1393">$D63*AQ63</f>
        <v>0</v>
      </c>
      <c r="AS63" s="223">
        <v>0</v>
      </c>
      <c r="AT63" s="41">
        <f t="shared" ref="AT63" si="1394">$D63*AS63</f>
        <v>0</v>
      </c>
      <c r="AU63" s="223">
        <v>0</v>
      </c>
      <c r="AV63" s="41">
        <f t="shared" ref="AV63" si="1395">$D63*AU63</f>
        <v>0</v>
      </c>
      <c r="AW63" s="223">
        <v>0</v>
      </c>
      <c r="AX63" s="41">
        <f t="shared" ref="AX63" si="1396">$D63*AW63</f>
        <v>0</v>
      </c>
      <c r="AY63" s="223">
        <v>0</v>
      </c>
      <c r="AZ63" s="41">
        <f t="shared" ref="AZ63" si="1397">$D63*AY63</f>
        <v>0</v>
      </c>
      <c r="BA63" s="223">
        <v>0</v>
      </c>
      <c r="BB63" s="41">
        <f t="shared" ref="BB63" si="1398">$D63*BA63</f>
        <v>0</v>
      </c>
      <c r="BC63" s="223">
        <v>0</v>
      </c>
      <c r="BD63" s="41">
        <f t="shared" ref="BD63" si="1399">$D63*BC63</f>
        <v>0</v>
      </c>
      <c r="BE63" s="223">
        <v>0</v>
      </c>
      <c r="BF63" s="41">
        <f t="shared" ref="BF63" si="1400">$D63*BE63</f>
        <v>0</v>
      </c>
      <c r="BG63" s="223">
        <v>0</v>
      </c>
      <c r="BH63" s="41">
        <f t="shared" ref="BH63" si="1401">$D63*BG63</f>
        <v>0</v>
      </c>
      <c r="BI63" s="223">
        <v>0</v>
      </c>
      <c r="BJ63" s="41">
        <f t="shared" ref="BJ63" si="1402">$D63*BI63</f>
        <v>0</v>
      </c>
      <c r="BK63" s="223">
        <v>0</v>
      </c>
      <c r="BL63" s="41">
        <f t="shared" ref="BL63" si="1403">$D63*BK63</f>
        <v>0</v>
      </c>
      <c r="BM63" s="223">
        <v>0</v>
      </c>
      <c r="BN63" s="41">
        <f t="shared" ref="BN63" si="1404">$D63*BM63</f>
        <v>0</v>
      </c>
      <c r="BO63" s="223">
        <v>0</v>
      </c>
      <c r="BP63" s="41">
        <f t="shared" ref="BP63" si="1405">$D63*BO63</f>
        <v>0</v>
      </c>
      <c r="BQ63" s="223">
        <v>0</v>
      </c>
      <c r="BR63" s="41">
        <f t="shared" ref="BR63" si="1406">$D63*BQ63</f>
        <v>0</v>
      </c>
      <c r="BS63" s="223">
        <v>0</v>
      </c>
      <c r="BT63" s="41">
        <f t="shared" ref="BT63" si="1407">$D63*BS63</f>
        <v>0</v>
      </c>
      <c r="BU63" s="223">
        <v>0</v>
      </c>
      <c r="BV63" s="41">
        <f t="shared" ref="BV63" si="1408">$D63*BU63</f>
        <v>0</v>
      </c>
      <c r="BW63" s="223">
        <v>0</v>
      </c>
      <c r="BX63" s="41">
        <f t="shared" ref="BX63" si="1409">$D63*BW63</f>
        <v>0</v>
      </c>
    </row>
    <row r="64" spans="1:77" s="29" customFormat="1" ht="6" hidden="1" x14ac:dyDescent="0.15">
      <c r="A64" s="27"/>
      <c r="B64" s="34"/>
      <c r="C64" s="35" t="str">
        <f t="shared" ref="C64" si="1410">IF(D63&lt;&gt;0,"T","")</f>
        <v/>
      </c>
      <c r="D64" s="36"/>
      <c r="E64" s="42" t="str">
        <f t="shared" ref="E64:F64" si="1411">IF(E63&lt;&gt;0,"COLORIR","")</f>
        <v/>
      </c>
      <c r="F64" s="43" t="str">
        <f t="shared" si="1411"/>
        <v/>
      </c>
      <c r="G64" s="42" t="str">
        <f t="shared" ref="G64:I64" si="1412">IF(G63&lt;&gt;0,"COLORIR","")</f>
        <v/>
      </c>
      <c r="H64" s="43" t="str">
        <f t="shared" ref="H64:BR64" si="1413">IF(H63&lt;&gt;0,"COLORIR","")</f>
        <v/>
      </c>
      <c r="I64" s="42" t="str">
        <f t="shared" si="1412"/>
        <v/>
      </c>
      <c r="J64" s="43" t="str">
        <f t="shared" si="1413"/>
        <v/>
      </c>
      <c r="K64" s="42" t="str">
        <f t="shared" si="1413"/>
        <v/>
      </c>
      <c r="L64" s="43" t="str">
        <f t="shared" si="1413"/>
        <v/>
      </c>
      <c r="M64" s="42" t="str">
        <f t="shared" si="1413"/>
        <v/>
      </c>
      <c r="N64" s="43" t="str">
        <f t="shared" si="1413"/>
        <v/>
      </c>
      <c r="O64" s="42" t="str">
        <f t="shared" si="1413"/>
        <v/>
      </c>
      <c r="P64" s="43" t="str">
        <f t="shared" si="1413"/>
        <v/>
      </c>
      <c r="Q64" s="42" t="str">
        <f t="shared" si="1413"/>
        <v/>
      </c>
      <c r="R64" s="43" t="str">
        <f t="shared" si="1413"/>
        <v/>
      </c>
      <c r="S64" s="42" t="str">
        <f t="shared" si="1413"/>
        <v/>
      </c>
      <c r="T64" s="43" t="str">
        <f t="shared" si="1413"/>
        <v/>
      </c>
      <c r="U64" s="42" t="str">
        <f t="shared" si="1413"/>
        <v/>
      </c>
      <c r="V64" s="43" t="str">
        <f t="shared" si="1413"/>
        <v/>
      </c>
      <c r="W64" s="42" t="str">
        <f t="shared" si="1413"/>
        <v/>
      </c>
      <c r="X64" s="43" t="str">
        <f t="shared" si="1413"/>
        <v/>
      </c>
      <c r="Y64" s="42" t="str">
        <f t="shared" si="1413"/>
        <v/>
      </c>
      <c r="Z64" s="43" t="str">
        <f t="shared" si="1413"/>
        <v/>
      </c>
      <c r="AA64" s="42" t="str">
        <f t="shared" si="1413"/>
        <v/>
      </c>
      <c r="AB64" s="43" t="str">
        <f t="shared" si="1413"/>
        <v/>
      </c>
      <c r="AC64" s="42" t="str">
        <f t="shared" si="1413"/>
        <v/>
      </c>
      <c r="AD64" s="43" t="str">
        <f t="shared" si="1413"/>
        <v/>
      </c>
      <c r="AE64" s="42" t="str">
        <f t="shared" si="1413"/>
        <v/>
      </c>
      <c r="AF64" s="43" t="str">
        <f t="shared" si="1413"/>
        <v/>
      </c>
      <c r="AG64" s="42" t="str">
        <f t="shared" si="1413"/>
        <v/>
      </c>
      <c r="AH64" s="43" t="str">
        <f t="shared" si="1413"/>
        <v/>
      </c>
      <c r="AI64" s="42" t="str">
        <f t="shared" si="1413"/>
        <v/>
      </c>
      <c r="AJ64" s="43" t="str">
        <f t="shared" si="1413"/>
        <v/>
      </c>
      <c r="AK64" s="42" t="str">
        <f t="shared" si="1413"/>
        <v/>
      </c>
      <c r="AL64" s="43" t="str">
        <f t="shared" si="1413"/>
        <v/>
      </c>
      <c r="AM64" s="42" t="str">
        <f t="shared" si="1413"/>
        <v/>
      </c>
      <c r="AN64" s="43" t="str">
        <f t="shared" si="1413"/>
        <v/>
      </c>
      <c r="AO64" s="42" t="str">
        <f t="shared" si="1413"/>
        <v/>
      </c>
      <c r="AP64" s="43" t="str">
        <f t="shared" si="1413"/>
        <v/>
      </c>
      <c r="AQ64" s="42" t="str">
        <f t="shared" si="1413"/>
        <v/>
      </c>
      <c r="AR64" s="43" t="str">
        <f t="shared" si="1413"/>
        <v/>
      </c>
      <c r="AS64" s="42" t="str">
        <f t="shared" si="1413"/>
        <v/>
      </c>
      <c r="AT64" s="43" t="str">
        <f t="shared" si="1413"/>
        <v/>
      </c>
      <c r="AU64" s="42" t="str">
        <f t="shared" si="1413"/>
        <v/>
      </c>
      <c r="AV64" s="43" t="str">
        <f t="shared" si="1413"/>
        <v/>
      </c>
      <c r="AW64" s="42" t="str">
        <f t="shared" si="1413"/>
        <v/>
      </c>
      <c r="AX64" s="43" t="str">
        <f t="shared" si="1413"/>
        <v/>
      </c>
      <c r="AY64" s="42" t="str">
        <f t="shared" si="1413"/>
        <v/>
      </c>
      <c r="AZ64" s="43" t="str">
        <f t="shared" si="1413"/>
        <v/>
      </c>
      <c r="BA64" s="42" t="str">
        <f t="shared" si="1413"/>
        <v/>
      </c>
      <c r="BB64" s="43" t="str">
        <f t="shared" si="1413"/>
        <v/>
      </c>
      <c r="BC64" s="42" t="str">
        <f t="shared" ref="BC64" si="1414">IF(BC63&lt;&gt;0,"COLORIR","")</f>
        <v/>
      </c>
      <c r="BD64" s="43" t="str">
        <f t="shared" si="1413"/>
        <v/>
      </c>
      <c r="BE64" s="42" t="str">
        <f t="shared" ref="BE64" si="1415">IF(BE63&lt;&gt;0,"COLORIR","")</f>
        <v/>
      </c>
      <c r="BF64" s="43" t="str">
        <f t="shared" si="1413"/>
        <v/>
      </c>
      <c r="BG64" s="42" t="str">
        <f t="shared" ref="BG64" si="1416">IF(BG63&lt;&gt;0,"COLORIR","")</f>
        <v/>
      </c>
      <c r="BH64" s="43" t="str">
        <f t="shared" si="1413"/>
        <v/>
      </c>
      <c r="BI64" s="42" t="str">
        <f t="shared" ref="BI64" si="1417">IF(BI63&lt;&gt;0,"COLORIR","")</f>
        <v/>
      </c>
      <c r="BJ64" s="43" t="str">
        <f t="shared" si="1413"/>
        <v/>
      </c>
      <c r="BK64" s="42" t="str">
        <f t="shared" ref="BK64" si="1418">IF(BK63&lt;&gt;0,"COLORIR","")</f>
        <v/>
      </c>
      <c r="BL64" s="43" t="str">
        <f t="shared" si="1413"/>
        <v/>
      </c>
      <c r="BM64" s="42" t="str">
        <f t="shared" ref="BM64" si="1419">IF(BM63&lt;&gt;0,"COLORIR","")</f>
        <v/>
      </c>
      <c r="BN64" s="43" t="str">
        <f t="shared" si="1413"/>
        <v/>
      </c>
      <c r="BO64" s="42" t="str">
        <f t="shared" ref="BO64" si="1420">IF(BO63&lt;&gt;0,"COLORIR","")</f>
        <v/>
      </c>
      <c r="BP64" s="43" t="str">
        <f t="shared" si="1413"/>
        <v/>
      </c>
      <c r="BQ64" s="42" t="str">
        <f t="shared" ref="BQ64" si="1421">IF(BQ63&lt;&gt;0,"COLORIR","")</f>
        <v/>
      </c>
      <c r="BR64" s="43" t="str">
        <f t="shared" si="1413"/>
        <v/>
      </c>
      <c r="BS64" s="42" t="str">
        <f t="shared" ref="BS64" si="1422">IF(BS63&lt;&gt;0,"COLORIR","")</f>
        <v/>
      </c>
      <c r="BT64" s="43" t="str">
        <f t="shared" ref="BT64:BX64" si="1423">IF(BT63&lt;&gt;0,"COLORIR","")</f>
        <v/>
      </c>
      <c r="BU64" s="42" t="str">
        <f t="shared" si="1423"/>
        <v/>
      </c>
      <c r="BV64" s="43" t="str">
        <f t="shared" si="1423"/>
        <v/>
      </c>
      <c r="BW64" s="42" t="str">
        <f t="shared" si="1423"/>
        <v/>
      </c>
      <c r="BX64" s="43" t="str">
        <f t="shared" si="1423"/>
        <v/>
      </c>
      <c r="BY64" s="28"/>
    </row>
    <row r="65" spans="1:77" hidden="1" x14ac:dyDescent="0.2">
      <c r="A65" s="18"/>
      <c r="B65" s="31" t="str">
        <f t="shared" ref="B65" si="1424">" "&amp;B63+1&amp;" "</f>
        <v xml:space="preserve"> 29 </v>
      </c>
      <c r="C65" s="32" t="str">
        <f>IFERROR(VLOOKUP(B65,PLANILHA!B:K,4,FALSE),"")</f>
        <v/>
      </c>
      <c r="D65" s="33">
        <f>IFERROR(VLOOKUP(B65,PLANILHA!B:K,9,FALSE),0)</f>
        <v>0</v>
      </c>
      <c r="E65" s="223">
        <v>0</v>
      </c>
      <c r="F65" s="41">
        <f t="shared" ref="F65" si="1425">$D65*E65</f>
        <v>0</v>
      </c>
      <c r="G65" s="223">
        <v>0</v>
      </c>
      <c r="H65" s="41">
        <f t="shared" ref="H65" si="1426">$D65*G65</f>
        <v>0</v>
      </c>
      <c r="I65" s="223">
        <v>0</v>
      </c>
      <c r="J65" s="41">
        <f t="shared" ref="J65" si="1427">$D65*I65</f>
        <v>0</v>
      </c>
      <c r="K65" s="223">
        <v>0</v>
      </c>
      <c r="L65" s="41">
        <f t="shared" ref="L65" si="1428">$D65*K65</f>
        <v>0</v>
      </c>
      <c r="M65" s="223">
        <v>0</v>
      </c>
      <c r="N65" s="41">
        <f t="shared" ref="N65" si="1429">$D65*M65</f>
        <v>0</v>
      </c>
      <c r="O65" s="223">
        <v>0</v>
      </c>
      <c r="P65" s="41">
        <f t="shared" ref="P65" si="1430">$D65*O65</f>
        <v>0</v>
      </c>
      <c r="Q65" s="223">
        <v>0</v>
      </c>
      <c r="R65" s="41">
        <f t="shared" ref="R65" si="1431">$D65*Q65</f>
        <v>0</v>
      </c>
      <c r="S65" s="223">
        <v>0</v>
      </c>
      <c r="T65" s="41">
        <f t="shared" ref="T65" si="1432">$D65*S65</f>
        <v>0</v>
      </c>
      <c r="U65" s="223">
        <v>0</v>
      </c>
      <c r="V65" s="41">
        <f t="shared" ref="V65" si="1433">$D65*U65</f>
        <v>0</v>
      </c>
      <c r="W65" s="223">
        <v>0</v>
      </c>
      <c r="X65" s="41">
        <f t="shared" ref="X65" si="1434">$D65*W65</f>
        <v>0</v>
      </c>
      <c r="Y65" s="223">
        <v>0</v>
      </c>
      <c r="Z65" s="41">
        <f t="shared" ref="Z65" si="1435">$D65*Y65</f>
        <v>0</v>
      </c>
      <c r="AA65" s="223">
        <v>0</v>
      </c>
      <c r="AB65" s="41">
        <f t="shared" ref="AB65" si="1436">$D65*AA65</f>
        <v>0</v>
      </c>
      <c r="AC65" s="223">
        <v>0</v>
      </c>
      <c r="AD65" s="41">
        <f t="shared" ref="AD65" si="1437">$D65*AC65</f>
        <v>0</v>
      </c>
      <c r="AE65" s="223">
        <v>0</v>
      </c>
      <c r="AF65" s="41">
        <f t="shared" ref="AF65" si="1438">$D65*AE65</f>
        <v>0</v>
      </c>
      <c r="AG65" s="223">
        <v>0</v>
      </c>
      <c r="AH65" s="41">
        <f t="shared" ref="AH65" si="1439">$D65*AG65</f>
        <v>0</v>
      </c>
      <c r="AI65" s="223">
        <v>0</v>
      </c>
      <c r="AJ65" s="41">
        <f t="shared" ref="AJ65" si="1440">$D65*AI65</f>
        <v>0</v>
      </c>
      <c r="AK65" s="223">
        <v>0</v>
      </c>
      <c r="AL65" s="41">
        <f t="shared" ref="AL65" si="1441">$D65*AK65</f>
        <v>0</v>
      </c>
      <c r="AM65" s="223">
        <v>0</v>
      </c>
      <c r="AN65" s="41">
        <f t="shared" ref="AN65" si="1442">$D65*AM65</f>
        <v>0</v>
      </c>
      <c r="AO65" s="223">
        <v>0</v>
      </c>
      <c r="AP65" s="41">
        <f t="shared" ref="AP65" si="1443">$D65*AO65</f>
        <v>0</v>
      </c>
      <c r="AQ65" s="223">
        <v>0</v>
      </c>
      <c r="AR65" s="41">
        <f t="shared" ref="AR65" si="1444">$D65*AQ65</f>
        <v>0</v>
      </c>
      <c r="AS65" s="223">
        <v>0</v>
      </c>
      <c r="AT65" s="41">
        <f t="shared" ref="AT65" si="1445">$D65*AS65</f>
        <v>0</v>
      </c>
      <c r="AU65" s="223">
        <v>0</v>
      </c>
      <c r="AV65" s="41">
        <f t="shared" ref="AV65" si="1446">$D65*AU65</f>
        <v>0</v>
      </c>
      <c r="AW65" s="223">
        <v>0</v>
      </c>
      <c r="AX65" s="41">
        <f t="shared" ref="AX65" si="1447">$D65*AW65</f>
        <v>0</v>
      </c>
      <c r="AY65" s="223">
        <v>0</v>
      </c>
      <c r="AZ65" s="41">
        <f t="shared" ref="AZ65" si="1448">$D65*AY65</f>
        <v>0</v>
      </c>
      <c r="BA65" s="223">
        <v>0</v>
      </c>
      <c r="BB65" s="41">
        <f t="shared" ref="BB65" si="1449">$D65*BA65</f>
        <v>0</v>
      </c>
      <c r="BC65" s="223">
        <v>0</v>
      </c>
      <c r="BD65" s="41">
        <f t="shared" ref="BD65" si="1450">$D65*BC65</f>
        <v>0</v>
      </c>
      <c r="BE65" s="223">
        <v>0</v>
      </c>
      <c r="BF65" s="41">
        <f t="shared" ref="BF65" si="1451">$D65*BE65</f>
        <v>0</v>
      </c>
      <c r="BG65" s="223">
        <v>0</v>
      </c>
      <c r="BH65" s="41">
        <f t="shared" ref="BH65" si="1452">$D65*BG65</f>
        <v>0</v>
      </c>
      <c r="BI65" s="223">
        <v>0</v>
      </c>
      <c r="BJ65" s="41">
        <f t="shared" ref="BJ65" si="1453">$D65*BI65</f>
        <v>0</v>
      </c>
      <c r="BK65" s="223">
        <v>0</v>
      </c>
      <c r="BL65" s="41">
        <f t="shared" ref="BL65" si="1454">$D65*BK65</f>
        <v>0</v>
      </c>
      <c r="BM65" s="223">
        <v>0</v>
      </c>
      <c r="BN65" s="41">
        <f t="shared" ref="BN65" si="1455">$D65*BM65</f>
        <v>0</v>
      </c>
      <c r="BO65" s="223">
        <v>0</v>
      </c>
      <c r="BP65" s="41">
        <f t="shared" ref="BP65" si="1456">$D65*BO65</f>
        <v>0</v>
      </c>
      <c r="BQ65" s="223">
        <v>0</v>
      </c>
      <c r="BR65" s="41">
        <f t="shared" ref="BR65" si="1457">$D65*BQ65</f>
        <v>0</v>
      </c>
      <c r="BS65" s="223">
        <v>0</v>
      </c>
      <c r="BT65" s="41">
        <f t="shared" ref="BT65" si="1458">$D65*BS65</f>
        <v>0</v>
      </c>
      <c r="BU65" s="223">
        <v>0</v>
      </c>
      <c r="BV65" s="41">
        <f t="shared" ref="BV65" si="1459">$D65*BU65</f>
        <v>0</v>
      </c>
      <c r="BW65" s="223">
        <v>0</v>
      </c>
      <c r="BX65" s="41">
        <f t="shared" ref="BX65" si="1460">$D65*BW65</f>
        <v>0</v>
      </c>
    </row>
    <row r="66" spans="1:77" s="29" customFormat="1" ht="6" hidden="1" x14ac:dyDescent="0.15">
      <c r="A66" s="27"/>
      <c r="B66" s="34"/>
      <c r="C66" s="35" t="str">
        <f t="shared" ref="C66" si="1461">IF(D65&lt;&gt;0,"T","")</f>
        <v/>
      </c>
      <c r="D66" s="36"/>
      <c r="E66" s="42" t="str">
        <f t="shared" ref="E66:F66" si="1462">IF(E65&lt;&gt;0,"COLORIR","")</f>
        <v/>
      </c>
      <c r="F66" s="43" t="str">
        <f t="shared" si="1462"/>
        <v/>
      </c>
      <c r="G66" s="42" t="str">
        <f t="shared" ref="G66:I66" si="1463">IF(G65&lt;&gt;0,"COLORIR","")</f>
        <v/>
      </c>
      <c r="H66" s="43" t="str">
        <f t="shared" ref="H66:BR66" si="1464">IF(H65&lt;&gt;0,"COLORIR","")</f>
        <v/>
      </c>
      <c r="I66" s="42" t="str">
        <f t="shared" si="1463"/>
        <v/>
      </c>
      <c r="J66" s="43" t="str">
        <f t="shared" si="1464"/>
        <v/>
      </c>
      <c r="K66" s="42" t="str">
        <f t="shared" si="1464"/>
        <v/>
      </c>
      <c r="L66" s="43" t="str">
        <f t="shared" si="1464"/>
        <v/>
      </c>
      <c r="M66" s="42" t="str">
        <f t="shared" si="1464"/>
        <v/>
      </c>
      <c r="N66" s="43" t="str">
        <f t="shared" si="1464"/>
        <v/>
      </c>
      <c r="O66" s="42" t="str">
        <f t="shared" si="1464"/>
        <v/>
      </c>
      <c r="P66" s="43" t="str">
        <f t="shared" si="1464"/>
        <v/>
      </c>
      <c r="Q66" s="42" t="str">
        <f t="shared" si="1464"/>
        <v/>
      </c>
      <c r="R66" s="43" t="str">
        <f t="shared" si="1464"/>
        <v/>
      </c>
      <c r="S66" s="42" t="str">
        <f t="shared" si="1464"/>
        <v/>
      </c>
      <c r="T66" s="43" t="str">
        <f t="shared" si="1464"/>
        <v/>
      </c>
      <c r="U66" s="42" t="str">
        <f t="shared" si="1464"/>
        <v/>
      </c>
      <c r="V66" s="43" t="str">
        <f t="shared" si="1464"/>
        <v/>
      </c>
      <c r="W66" s="42" t="str">
        <f t="shared" si="1464"/>
        <v/>
      </c>
      <c r="X66" s="43" t="str">
        <f t="shared" si="1464"/>
        <v/>
      </c>
      <c r="Y66" s="42" t="str">
        <f t="shared" si="1464"/>
        <v/>
      </c>
      <c r="Z66" s="43" t="str">
        <f t="shared" si="1464"/>
        <v/>
      </c>
      <c r="AA66" s="42" t="str">
        <f t="shared" si="1464"/>
        <v/>
      </c>
      <c r="AB66" s="43" t="str">
        <f t="shared" si="1464"/>
        <v/>
      </c>
      <c r="AC66" s="42" t="str">
        <f t="shared" si="1464"/>
        <v/>
      </c>
      <c r="AD66" s="43" t="str">
        <f t="shared" si="1464"/>
        <v/>
      </c>
      <c r="AE66" s="42" t="str">
        <f t="shared" si="1464"/>
        <v/>
      </c>
      <c r="AF66" s="43" t="str">
        <f t="shared" si="1464"/>
        <v/>
      </c>
      <c r="AG66" s="42" t="str">
        <f t="shared" si="1464"/>
        <v/>
      </c>
      <c r="AH66" s="43" t="str">
        <f t="shared" si="1464"/>
        <v/>
      </c>
      <c r="AI66" s="42" t="str">
        <f t="shared" si="1464"/>
        <v/>
      </c>
      <c r="AJ66" s="43" t="str">
        <f t="shared" si="1464"/>
        <v/>
      </c>
      <c r="AK66" s="42" t="str">
        <f t="shared" si="1464"/>
        <v/>
      </c>
      <c r="AL66" s="43" t="str">
        <f t="shared" si="1464"/>
        <v/>
      </c>
      <c r="AM66" s="42" t="str">
        <f t="shared" si="1464"/>
        <v/>
      </c>
      <c r="AN66" s="43" t="str">
        <f t="shared" si="1464"/>
        <v/>
      </c>
      <c r="AO66" s="42" t="str">
        <f t="shared" si="1464"/>
        <v/>
      </c>
      <c r="AP66" s="43" t="str">
        <f t="shared" si="1464"/>
        <v/>
      </c>
      <c r="AQ66" s="42" t="str">
        <f t="shared" si="1464"/>
        <v/>
      </c>
      <c r="AR66" s="43" t="str">
        <f t="shared" si="1464"/>
        <v/>
      </c>
      <c r="AS66" s="42" t="str">
        <f t="shared" si="1464"/>
        <v/>
      </c>
      <c r="AT66" s="43" t="str">
        <f t="shared" si="1464"/>
        <v/>
      </c>
      <c r="AU66" s="42" t="str">
        <f t="shared" si="1464"/>
        <v/>
      </c>
      <c r="AV66" s="43" t="str">
        <f t="shared" si="1464"/>
        <v/>
      </c>
      <c r="AW66" s="42" t="str">
        <f t="shared" si="1464"/>
        <v/>
      </c>
      <c r="AX66" s="43" t="str">
        <f t="shared" si="1464"/>
        <v/>
      </c>
      <c r="AY66" s="42" t="str">
        <f t="shared" si="1464"/>
        <v/>
      </c>
      <c r="AZ66" s="43" t="str">
        <f t="shared" si="1464"/>
        <v/>
      </c>
      <c r="BA66" s="42" t="str">
        <f t="shared" si="1464"/>
        <v/>
      </c>
      <c r="BB66" s="43" t="str">
        <f t="shared" si="1464"/>
        <v/>
      </c>
      <c r="BC66" s="42" t="str">
        <f t="shared" ref="BC66" si="1465">IF(BC65&lt;&gt;0,"COLORIR","")</f>
        <v/>
      </c>
      <c r="BD66" s="43" t="str">
        <f t="shared" si="1464"/>
        <v/>
      </c>
      <c r="BE66" s="42" t="str">
        <f t="shared" ref="BE66" si="1466">IF(BE65&lt;&gt;0,"COLORIR","")</f>
        <v/>
      </c>
      <c r="BF66" s="43" t="str">
        <f t="shared" si="1464"/>
        <v/>
      </c>
      <c r="BG66" s="42" t="str">
        <f t="shared" ref="BG66" si="1467">IF(BG65&lt;&gt;0,"COLORIR","")</f>
        <v/>
      </c>
      <c r="BH66" s="43" t="str">
        <f t="shared" si="1464"/>
        <v/>
      </c>
      <c r="BI66" s="42" t="str">
        <f t="shared" ref="BI66" si="1468">IF(BI65&lt;&gt;0,"COLORIR","")</f>
        <v/>
      </c>
      <c r="BJ66" s="43" t="str">
        <f t="shared" si="1464"/>
        <v/>
      </c>
      <c r="BK66" s="42" t="str">
        <f t="shared" ref="BK66" si="1469">IF(BK65&lt;&gt;0,"COLORIR","")</f>
        <v/>
      </c>
      <c r="BL66" s="43" t="str">
        <f t="shared" si="1464"/>
        <v/>
      </c>
      <c r="BM66" s="42" t="str">
        <f t="shared" ref="BM66" si="1470">IF(BM65&lt;&gt;0,"COLORIR","")</f>
        <v/>
      </c>
      <c r="BN66" s="43" t="str">
        <f t="shared" si="1464"/>
        <v/>
      </c>
      <c r="BO66" s="42" t="str">
        <f t="shared" ref="BO66" si="1471">IF(BO65&lt;&gt;0,"COLORIR","")</f>
        <v/>
      </c>
      <c r="BP66" s="43" t="str">
        <f t="shared" si="1464"/>
        <v/>
      </c>
      <c r="BQ66" s="42" t="str">
        <f t="shared" ref="BQ66" si="1472">IF(BQ65&lt;&gt;0,"COLORIR","")</f>
        <v/>
      </c>
      <c r="BR66" s="43" t="str">
        <f t="shared" si="1464"/>
        <v/>
      </c>
      <c r="BS66" s="42" t="str">
        <f t="shared" ref="BS66" si="1473">IF(BS65&lt;&gt;0,"COLORIR","")</f>
        <v/>
      </c>
      <c r="BT66" s="43" t="str">
        <f t="shared" ref="BT66:BX66" si="1474">IF(BT65&lt;&gt;0,"COLORIR","")</f>
        <v/>
      </c>
      <c r="BU66" s="42" t="str">
        <f t="shared" si="1474"/>
        <v/>
      </c>
      <c r="BV66" s="43" t="str">
        <f t="shared" si="1474"/>
        <v/>
      </c>
      <c r="BW66" s="42" t="str">
        <f t="shared" si="1474"/>
        <v/>
      </c>
      <c r="BX66" s="43" t="str">
        <f t="shared" si="1474"/>
        <v/>
      </c>
      <c r="BY66" s="28"/>
    </row>
    <row r="67" spans="1:77" hidden="1" x14ac:dyDescent="0.2">
      <c r="A67" s="18"/>
      <c r="B67" s="31" t="str">
        <f t="shared" ref="B67" si="1475">" "&amp;B65+1&amp;" "</f>
        <v xml:space="preserve"> 30 </v>
      </c>
      <c r="C67" s="32" t="str">
        <f>IFERROR(VLOOKUP(B67,PLANILHA!B:K,4,FALSE),"")</f>
        <v/>
      </c>
      <c r="D67" s="33">
        <f>IFERROR(VLOOKUP(B67,PLANILHA!B:K,9,FALSE),0)</f>
        <v>0</v>
      </c>
      <c r="E67" s="223">
        <v>0</v>
      </c>
      <c r="F67" s="41">
        <f t="shared" ref="F67" si="1476">$D67*E67</f>
        <v>0</v>
      </c>
      <c r="G67" s="223">
        <v>0</v>
      </c>
      <c r="H67" s="41">
        <f t="shared" ref="H67" si="1477">$D67*G67</f>
        <v>0</v>
      </c>
      <c r="I67" s="223">
        <v>0</v>
      </c>
      <c r="J67" s="41">
        <f t="shared" ref="J67" si="1478">$D67*I67</f>
        <v>0</v>
      </c>
      <c r="K67" s="223">
        <v>0</v>
      </c>
      <c r="L67" s="41">
        <f t="shared" ref="L67" si="1479">$D67*K67</f>
        <v>0</v>
      </c>
      <c r="M67" s="223">
        <v>0</v>
      </c>
      <c r="N67" s="41">
        <f t="shared" ref="N67" si="1480">$D67*M67</f>
        <v>0</v>
      </c>
      <c r="O67" s="223">
        <v>0</v>
      </c>
      <c r="P67" s="41">
        <f t="shared" ref="P67" si="1481">$D67*O67</f>
        <v>0</v>
      </c>
      <c r="Q67" s="223">
        <v>0</v>
      </c>
      <c r="R67" s="41">
        <f t="shared" ref="R67" si="1482">$D67*Q67</f>
        <v>0</v>
      </c>
      <c r="S67" s="223">
        <v>0</v>
      </c>
      <c r="T67" s="41">
        <f t="shared" ref="T67" si="1483">$D67*S67</f>
        <v>0</v>
      </c>
      <c r="U67" s="223">
        <v>0</v>
      </c>
      <c r="V67" s="41">
        <f t="shared" ref="V67" si="1484">$D67*U67</f>
        <v>0</v>
      </c>
      <c r="W67" s="223">
        <v>0</v>
      </c>
      <c r="X67" s="41">
        <f t="shared" ref="X67" si="1485">$D67*W67</f>
        <v>0</v>
      </c>
      <c r="Y67" s="223">
        <v>0</v>
      </c>
      <c r="Z67" s="41">
        <f t="shared" ref="Z67" si="1486">$D67*Y67</f>
        <v>0</v>
      </c>
      <c r="AA67" s="223">
        <v>0</v>
      </c>
      <c r="AB67" s="41">
        <f t="shared" ref="AB67" si="1487">$D67*AA67</f>
        <v>0</v>
      </c>
      <c r="AC67" s="223">
        <v>0</v>
      </c>
      <c r="AD67" s="41">
        <f t="shared" ref="AD67" si="1488">$D67*AC67</f>
        <v>0</v>
      </c>
      <c r="AE67" s="223">
        <v>0</v>
      </c>
      <c r="AF67" s="41">
        <f t="shared" ref="AF67" si="1489">$D67*AE67</f>
        <v>0</v>
      </c>
      <c r="AG67" s="223">
        <v>0</v>
      </c>
      <c r="AH67" s="41">
        <f t="shared" ref="AH67" si="1490">$D67*AG67</f>
        <v>0</v>
      </c>
      <c r="AI67" s="223">
        <v>0</v>
      </c>
      <c r="AJ67" s="41">
        <f t="shared" ref="AJ67" si="1491">$D67*AI67</f>
        <v>0</v>
      </c>
      <c r="AK67" s="223">
        <v>0</v>
      </c>
      <c r="AL67" s="41">
        <f t="shared" ref="AL67" si="1492">$D67*AK67</f>
        <v>0</v>
      </c>
      <c r="AM67" s="223">
        <v>0</v>
      </c>
      <c r="AN67" s="41">
        <f t="shared" ref="AN67" si="1493">$D67*AM67</f>
        <v>0</v>
      </c>
      <c r="AO67" s="223">
        <v>0</v>
      </c>
      <c r="AP67" s="41">
        <f t="shared" ref="AP67" si="1494">$D67*AO67</f>
        <v>0</v>
      </c>
      <c r="AQ67" s="223">
        <v>0</v>
      </c>
      <c r="AR67" s="41">
        <f t="shared" ref="AR67" si="1495">$D67*AQ67</f>
        <v>0</v>
      </c>
      <c r="AS67" s="223">
        <v>0</v>
      </c>
      <c r="AT67" s="41">
        <f t="shared" ref="AT67" si="1496">$D67*AS67</f>
        <v>0</v>
      </c>
      <c r="AU67" s="223">
        <v>0</v>
      </c>
      <c r="AV67" s="41">
        <f t="shared" ref="AV67" si="1497">$D67*AU67</f>
        <v>0</v>
      </c>
      <c r="AW67" s="223">
        <v>0</v>
      </c>
      <c r="AX67" s="41">
        <f t="shared" ref="AX67" si="1498">$D67*AW67</f>
        <v>0</v>
      </c>
      <c r="AY67" s="223">
        <v>0</v>
      </c>
      <c r="AZ67" s="41">
        <f t="shared" ref="AZ67" si="1499">$D67*AY67</f>
        <v>0</v>
      </c>
      <c r="BA67" s="223">
        <v>0</v>
      </c>
      <c r="BB67" s="41">
        <f t="shared" ref="BB67" si="1500">$D67*BA67</f>
        <v>0</v>
      </c>
      <c r="BC67" s="223">
        <v>0</v>
      </c>
      <c r="BD67" s="41">
        <f t="shared" ref="BD67" si="1501">$D67*BC67</f>
        <v>0</v>
      </c>
      <c r="BE67" s="223">
        <v>0</v>
      </c>
      <c r="BF67" s="41">
        <f t="shared" ref="BF67" si="1502">$D67*BE67</f>
        <v>0</v>
      </c>
      <c r="BG67" s="223">
        <v>0</v>
      </c>
      <c r="BH67" s="41">
        <f t="shared" ref="BH67" si="1503">$D67*BG67</f>
        <v>0</v>
      </c>
      <c r="BI67" s="223">
        <v>0</v>
      </c>
      <c r="BJ67" s="41">
        <f t="shared" ref="BJ67" si="1504">$D67*BI67</f>
        <v>0</v>
      </c>
      <c r="BK67" s="223">
        <v>0</v>
      </c>
      <c r="BL67" s="41">
        <f t="shared" ref="BL67" si="1505">$D67*BK67</f>
        <v>0</v>
      </c>
      <c r="BM67" s="223">
        <v>0</v>
      </c>
      <c r="BN67" s="41">
        <f t="shared" ref="BN67" si="1506">$D67*BM67</f>
        <v>0</v>
      </c>
      <c r="BO67" s="223">
        <v>0</v>
      </c>
      <c r="BP67" s="41">
        <f t="shared" ref="BP67" si="1507">$D67*BO67</f>
        <v>0</v>
      </c>
      <c r="BQ67" s="223">
        <v>0</v>
      </c>
      <c r="BR67" s="41">
        <f t="shared" ref="BR67" si="1508">$D67*BQ67</f>
        <v>0</v>
      </c>
      <c r="BS67" s="223">
        <v>0</v>
      </c>
      <c r="BT67" s="41">
        <f t="shared" ref="BT67" si="1509">$D67*BS67</f>
        <v>0</v>
      </c>
      <c r="BU67" s="223">
        <v>0</v>
      </c>
      <c r="BV67" s="41">
        <f t="shared" ref="BV67" si="1510">$D67*BU67</f>
        <v>0</v>
      </c>
      <c r="BW67" s="223">
        <v>0</v>
      </c>
      <c r="BX67" s="41">
        <f t="shared" ref="BX67" si="1511">$D67*BW67</f>
        <v>0</v>
      </c>
    </row>
    <row r="68" spans="1:77" s="29" customFormat="1" ht="6" hidden="1" x14ac:dyDescent="0.15">
      <c r="A68" s="27"/>
      <c r="B68" s="34"/>
      <c r="C68" s="35" t="str">
        <f t="shared" ref="C68" si="1512">IF(D67&lt;&gt;0,"T","")</f>
        <v/>
      </c>
      <c r="D68" s="36"/>
      <c r="E68" s="224" t="str">
        <f t="shared" ref="E68:F68" si="1513">IF(E67&lt;&gt;0,"COLORIR","")</f>
        <v/>
      </c>
      <c r="F68" s="43" t="str">
        <f t="shared" si="1513"/>
        <v/>
      </c>
      <c r="G68" s="224" t="str">
        <f t="shared" ref="G68:I68" si="1514">IF(G67&lt;&gt;0,"COLORIR","")</f>
        <v/>
      </c>
      <c r="H68" s="43" t="str">
        <f t="shared" ref="H68:BR68" si="1515">IF(H67&lt;&gt;0,"COLORIR","")</f>
        <v/>
      </c>
      <c r="I68" s="224" t="str">
        <f t="shared" si="1514"/>
        <v/>
      </c>
      <c r="J68" s="43" t="str">
        <f t="shared" si="1515"/>
        <v/>
      </c>
      <c r="K68" s="224" t="str">
        <f t="shared" si="1515"/>
        <v/>
      </c>
      <c r="L68" s="43" t="str">
        <f t="shared" si="1515"/>
        <v/>
      </c>
      <c r="M68" s="224" t="str">
        <f t="shared" si="1515"/>
        <v/>
      </c>
      <c r="N68" s="43" t="str">
        <f t="shared" si="1515"/>
        <v/>
      </c>
      <c r="O68" s="224" t="str">
        <f t="shared" si="1515"/>
        <v/>
      </c>
      <c r="P68" s="43" t="str">
        <f t="shared" si="1515"/>
        <v/>
      </c>
      <c r="Q68" s="224" t="str">
        <f t="shared" si="1515"/>
        <v/>
      </c>
      <c r="R68" s="43" t="str">
        <f t="shared" si="1515"/>
        <v/>
      </c>
      <c r="S68" s="224" t="str">
        <f t="shared" si="1515"/>
        <v/>
      </c>
      <c r="T68" s="43" t="str">
        <f t="shared" si="1515"/>
        <v/>
      </c>
      <c r="U68" s="224" t="str">
        <f t="shared" si="1515"/>
        <v/>
      </c>
      <c r="V68" s="43" t="str">
        <f t="shared" si="1515"/>
        <v/>
      </c>
      <c r="W68" s="224" t="str">
        <f t="shared" si="1515"/>
        <v/>
      </c>
      <c r="X68" s="43" t="str">
        <f t="shared" si="1515"/>
        <v/>
      </c>
      <c r="Y68" s="224" t="str">
        <f t="shared" si="1515"/>
        <v/>
      </c>
      <c r="Z68" s="43" t="str">
        <f t="shared" si="1515"/>
        <v/>
      </c>
      <c r="AA68" s="224" t="str">
        <f t="shared" si="1515"/>
        <v/>
      </c>
      <c r="AB68" s="43" t="str">
        <f t="shared" si="1515"/>
        <v/>
      </c>
      <c r="AC68" s="224" t="str">
        <f t="shared" si="1515"/>
        <v/>
      </c>
      <c r="AD68" s="43" t="str">
        <f t="shared" si="1515"/>
        <v/>
      </c>
      <c r="AE68" s="224" t="str">
        <f t="shared" si="1515"/>
        <v/>
      </c>
      <c r="AF68" s="43" t="str">
        <f t="shared" si="1515"/>
        <v/>
      </c>
      <c r="AG68" s="224" t="str">
        <f t="shared" si="1515"/>
        <v/>
      </c>
      <c r="AH68" s="43" t="str">
        <f t="shared" si="1515"/>
        <v/>
      </c>
      <c r="AI68" s="224" t="str">
        <f t="shared" si="1515"/>
        <v/>
      </c>
      <c r="AJ68" s="43" t="str">
        <f t="shared" si="1515"/>
        <v/>
      </c>
      <c r="AK68" s="224" t="str">
        <f t="shared" si="1515"/>
        <v/>
      </c>
      <c r="AL68" s="43" t="str">
        <f t="shared" si="1515"/>
        <v/>
      </c>
      <c r="AM68" s="224" t="str">
        <f t="shared" si="1515"/>
        <v/>
      </c>
      <c r="AN68" s="43" t="str">
        <f t="shared" si="1515"/>
        <v/>
      </c>
      <c r="AO68" s="224" t="str">
        <f t="shared" si="1515"/>
        <v/>
      </c>
      <c r="AP68" s="43" t="str">
        <f t="shared" si="1515"/>
        <v/>
      </c>
      <c r="AQ68" s="224" t="str">
        <f t="shared" si="1515"/>
        <v/>
      </c>
      <c r="AR68" s="43" t="str">
        <f t="shared" si="1515"/>
        <v/>
      </c>
      <c r="AS68" s="224" t="str">
        <f t="shared" si="1515"/>
        <v/>
      </c>
      <c r="AT68" s="43" t="str">
        <f t="shared" si="1515"/>
        <v/>
      </c>
      <c r="AU68" s="224" t="str">
        <f t="shared" si="1515"/>
        <v/>
      </c>
      <c r="AV68" s="43" t="str">
        <f t="shared" si="1515"/>
        <v/>
      </c>
      <c r="AW68" s="224" t="str">
        <f t="shared" si="1515"/>
        <v/>
      </c>
      <c r="AX68" s="43" t="str">
        <f t="shared" si="1515"/>
        <v/>
      </c>
      <c r="AY68" s="224" t="str">
        <f t="shared" si="1515"/>
        <v/>
      </c>
      <c r="AZ68" s="43" t="str">
        <f t="shared" si="1515"/>
        <v/>
      </c>
      <c r="BA68" s="224" t="str">
        <f t="shared" si="1515"/>
        <v/>
      </c>
      <c r="BB68" s="43" t="str">
        <f t="shared" si="1515"/>
        <v/>
      </c>
      <c r="BC68" s="224" t="str">
        <f t="shared" ref="BC68" si="1516">IF(BC67&lt;&gt;0,"COLORIR","")</f>
        <v/>
      </c>
      <c r="BD68" s="43" t="str">
        <f t="shared" si="1515"/>
        <v/>
      </c>
      <c r="BE68" s="224" t="str">
        <f t="shared" ref="BE68" si="1517">IF(BE67&lt;&gt;0,"COLORIR","")</f>
        <v/>
      </c>
      <c r="BF68" s="43" t="str">
        <f t="shared" si="1515"/>
        <v/>
      </c>
      <c r="BG68" s="224" t="str">
        <f t="shared" ref="BG68" si="1518">IF(BG67&lt;&gt;0,"COLORIR","")</f>
        <v/>
      </c>
      <c r="BH68" s="43" t="str">
        <f t="shared" si="1515"/>
        <v/>
      </c>
      <c r="BI68" s="224" t="str">
        <f t="shared" ref="BI68" si="1519">IF(BI67&lt;&gt;0,"COLORIR","")</f>
        <v/>
      </c>
      <c r="BJ68" s="43" t="str">
        <f t="shared" si="1515"/>
        <v/>
      </c>
      <c r="BK68" s="224" t="str">
        <f t="shared" ref="BK68" si="1520">IF(BK67&lt;&gt;0,"COLORIR","")</f>
        <v/>
      </c>
      <c r="BL68" s="43" t="str">
        <f t="shared" si="1515"/>
        <v/>
      </c>
      <c r="BM68" s="224" t="str">
        <f t="shared" ref="BM68" si="1521">IF(BM67&lt;&gt;0,"COLORIR","")</f>
        <v/>
      </c>
      <c r="BN68" s="43" t="str">
        <f t="shared" si="1515"/>
        <v/>
      </c>
      <c r="BO68" s="224" t="str">
        <f t="shared" ref="BO68" si="1522">IF(BO67&lt;&gt;0,"COLORIR","")</f>
        <v/>
      </c>
      <c r="BP68" s="43" t="str">
        <f t="shared" si="1515"/>
        <v/>
      </c>
      <c r="BQ68" s="224" t="str">
        <f t="shared" ref="BQ68" si="1523">IF(BQ67&lt;&gt;0,"COLORIR","")</f>
        <v/>
      </c>
      <c r="BR68" s="43" t="str">
        <f t="shared" si="1515"/>
        <v/>
      </c>
      <c r="BS68" s="224" t="str">
        <f t="shared" ref="BS68" si="1524">IF(BS67&lt;&gt;0,"COLORIR","")</f>
        <v/>
      </c>
      <c r="BT68" s="43" t="str">
        <f t="shared" ref="BT68:BX68" si="1525">IF(BT67&lt;&gt;0,"COLORIR","")</f>
        <v/>
      </c>
      <c r="BU68" s="224" t="str">
        <f t="shared" si="1525"/>
        <v/>
      </c>
      <c r="BV68" s="43" t="str">
        <f t="shared" si="1525"/>
        <v/>
      </c>
      <c r="BW68" s="224" t="str">
        <f t="shared" si="1525"/>
        <v/>
      </c>
      <c r="BX68" s="43" t="str">
        <f t="shared" si="1525"/>
        <v/>
      </c>
      <c r="BY68" s="28"/>
    </row>
    <row r="69" spans="1:77" hidden="1" x14ac:dyDescent="0.2">
      <c r="A69" s="18"/>
      <c r="B69" s="31" t="str">
        <f t="shared" ref="B69" si="1526">" "&amp;B67+1&amp;" "</f>
        <v xml:space="preserve"> 31 </v>
      </c>
      <c r="C69" s="32" t="str">
        <f>IFERROR(VLOOKUP(B69,PLANILHA!B:K,4,FALSE),"")</f>
        <v/>
      </c>
      <c r="D69" s="33">
        <f>IFERROR(VLOOKUP(B69,PLANILHA!B:K,9,FALSE),0)</f>
        <v>0</v>
      </c>
      <c r="E69" s="223">
        <v>0</v>
      </c>
      <c r="F69" s="41">
        <f t="shared" ref="F69" si="1527">$D69*E69</f>
        <v>0</v>
      </c>
      <c r="G69" s="223">
        <v>0</v>
      </c>
      <c r="H69" s="41">
        <f t="shared" ref="H69" si="1528">$D69*G69</f>
        <v>0</v>
      </c>
      <c r="I69" s="223">
        <v>0</v>
      </c>
      <c r="J69" s="41">
        <f t="shared" ref="J69" si="1529">$D69*I69</f>
        <v>0</v>
      </c>
      <c r="K69" s="223">
        <v>0</v>
      </c>
      <c r="L69" s="41">
        <f t="shared" ref="L69" si="1530">$D69*K69</f>
        <v>0</v>
      </c>
      <c r="M69" s="223">
        <v>0</v>
      </c>
      <c r="N69" s="41">
        <f t="shared" ref="N69" si="1531">$D69*M69</f>
        <v>0</v>
      </c>
      <c r="O69" s="223">
        <v>0</v>
      </c>
      <c r="P69" s="41">
        <f t="shared" ref="P69" si="1532">$D69*O69</f>
        <v>0</v>
      </c>
      <c r="Q69" s="223">
        <v>0</v>
      </c>
      <c r="R69" s="41">
        <f t="shared" ref="R69" si="1533">$D69*Q69</f>
        <v>0</v>
      </c>
      <c r="S69" s="223">
        <v>0</v>
      </c>
      <c r="T69" s="41">
        <f t="shared" ref="T69" si="1534">$D69*S69</f>
        <v>0</v>
      </c>
      <c r="U69" s="223">
        <v>0</v>
      </c>
      <c r="V69" s="41">
        <f t="shared" ref="V69" si="1535">$D69*U69</f>
        <v>0</v>
      </c>
      <c r="W69" s="223">
        <v>0</v>
      </c>
      <c r="X69" s="41">
        <f t="shared" ref="X69" si="1536">$D69*W69</f>
        <v>0</v>
      </c>
      <c r="Y69" s="223">
        <v>0</v>
      </c>
      <c r="Z69" s="41">
        <f t="shared" ref="Z69" si="1537">$D69*Y69</f>
        <v>0</v>
      </c>
      <c r="AA69" s="223">
        <v>0</v>
      </c>
      <c r="AB69" s="41">
        <f t="shared" ref="AB69" si="1538">$D69*AA69</f>
        <v>0</v>
      </c>
      <c r="AC69" s="223">
        <v>0</v>
      </c>
      <c r="AD69" s="41">
        <f t="shared" ref="AD69" si="1539">$D69*AC69</f>
        <v>0</v>
      </c>
      <c r="AE69" s="223">
        <v>0</v>
      </c>
      <c r="AF69" s="41">
        <f t="shared" ref="AF69" si="1540">$D69*AE69</f>
        <v>0</v>
      </c>
      <c r="AG69" s="223">
        <v>0</v>
      </c>
      <c r="AH69" s="41">
        <f t="shared" ref="AH69" si="1541">$D69*AG69</f>
        <v>0</v>
      </c>
      <c r="AI69" s="223">
        <v>0</v>
      </c>
      <c r="AJ69" s="41">
        <f t="shared" ref="AJ69" si="1542">$D69*AI69</f>
        <v>0</v>
      </c>
      <c r="AK69" s="223">
        <v>0</v>
      </c>
      <c r="AL69" s="41">
        <f t="shared" ref="AL69" si="1543">$D69*AK69</f>
        <v>0</v>
      </c>
      <c r="AM69" s="223">
        <v>0</v>
      </c>
      <c r="AN69" s="41">
        <f t="shared" ref="AN69" si="1544">$D69*AM69</f>
        <v>0</v>
      </c>
      <c r="AO69" s="223">
        <v>0</v>
      </c>
      <c r="AP69" s="41">
        <f t="shared" ref="AP69" si="1545">$D69*AO69</f>
        <v>0</v>
      </c>
      <c r="AQ69" s="223">
        <v>0</v>
      </c>
      <c r="AR69" s="41">
        <f t="shared" ref="AR69" si="1546">$D69*AQ69</f>
        <v>0</v>
      </c>
      <c r="AS69" s="223">
        <v>0</v>
      </c>
      <c r="AT69" s="41">
        <f t="shared" ref="AT69" si="1547">$D69*AS69</f>
        <v>0</v>
      </c>
      <c r="AU69" s="223">
        <v>0</v>
      </c>
      <c r="AV69" s="41">
        <f t="shared" ref="AV69" si="1548">$D69*AU69</f>
        <v>0</v>
      </c>
      <c r="AW69" s="223">
        <v>0</v>
      </c>
      <c r="AX69" s="41">
        <f t="shared" ref="AX69" si="1549">$D69*AW69</f>
        <v>0</v>
      </c>
      <c r="AY69" s="223">
        <v>0</v>
      </c>
      <c r="AZ69" s="41">
        <f t="shared" ref="AZ69" si="1550">$D69*AY69</f>
        <v>0</v>
      </c>
      <c r="BA69" s="223">
        <v>0</v>
      </c>
      <c r="BB69" s="41">
        <f t="shared" ref="BB69" si="1551">$D69*BA69</f>
        <v>0</v>
      </c>
      <c r="BC69" s="223">
        <v>0</v>
      </c>
      <c r="BD69" s="41">
        <f t="shared" ref="BD69" si="1552">$D69*BC69</f>
        <v>0</v>
      </c>
      <c r="BE69" s="223">
        <v>0</v>
      </c>
      <c r="BF69" s="41">
        <f t="shared" ref="BF69" si="1553">$D69*BE69</f>
        <v>0</v>
      </c>
      <c r="BG69" s="223">
        <v>0</v>
      </c>
      <c r="BH69" s="41">
        <f t="shared" ref="BH69" si="1554">$D69*BG69</f>
        <v>0</v>
      </c>
      <c r="BI69" s="223">
        <v>0</v>
      </c>
      <c r="BJ69" s="41">
        <f t="shared" ref="BJ69" si="1555">$D69*BI69</f>
        <v>0</v>
      </c>
      <c r="BK69" s="223">
        <v>0</v>
      </c>
      <c r="BL69" s="41">
        <f t="shared" ref="BL69" si="1556">$D69*BK69</f>
        <v>0</v>
      </c>
      <c r="BM69" s="223">
        <v>0</v>
      </c>
      <c r="BN69" s="41">
        <f t="shared" ref="BN69" si="1557">$D69*BM69</f>
        <v>0</v>
      </c>
      <c r="BO69" s="223">
        <v>0</v>
      </c>
      <c r="BP69" s="41">
        <f t="shared" ref="BP69" si="1558">$D69*BO69</f>
        <v>0</v>
      </c>
      <c r="BQ69" s="223">
        <v>0</v>
      </c>
      <c r="BR69" s="41">
        <f t="shared" ref="BR69" si="1559">$D69*BQ69</f>
        <v>0</v>
      </c>
      <c r="BS69" s="223">
        <v>0</v>
      </c>
      <c r="BT69" s="41">
        <f t="shared" ref="BT69" si="1560">$D69*BS69</f>
        <v>0</v>
      </c>
      <c r="BU69" s="223">
        <v>0</v>
      </c>
      <c r="BV69" s="41">
        <f t="shared" ref="BV69" si="1561">$D69*BU69</f>
        <v>0</v>
      </c>
      <c r="BW69" s="223">
        <v>0</v>
      </c>
      <c r="BX69" s="41">
        <f t="shared" ref="BX69" si="1562">$D69*BW69</f>
        <v>0</v>
      </c>
    </row>
    <row r="70" spans="1:77" s="29" customFormat="1" ht="6" hidden="1" x14ac:dyDescent="0.15">
      <c r="A70" s="27"/>
      <c r="B70" s="34"/>
      <c r="C70" s="35" t="str">
        <f t="shared" ref="C70" si="1563">IF(D69&lt;&gt;0,"T","")</f>
        <v/>
      </c>
      <c r="D70" s="36"/>
      <c r="E70" s="42" t="str">
        <f t="shared" ref="E70:F70" si="1564">IF(E69&lt;&gt;0,"COLORIR","")</f>
        <v/>
      </c>
      <c r="F70" s="43" t="str">
        <f t="shared" si="1564"/>
        <v/>
      </c>
      <c r="G70" s="42" t="str">
        <f t="shared" ref="G70:I70" si="1565">IF(G69&lt;&gt;0,"COLORIR","")</f>
        <v/>
      </c>
      <c r="H70" s="43" t="str">
        <f t="shared" ref="H70:BR70" si="1566">IF(H69&lt;&gt;0,"COLORIR","")</f>
        <v/>
      </c>
      <c r="I70" s="42" t="str">
        <f t="shared" si="1565"/>
        <v/>
      </c>
      <c r="J70" s="43" t="str">
        <f t="shared" si="1566"/>
        <v/>
      </c>
      <c r="K70" s="42" t="str">
        <f t="shared" si="1566"/>
        <v/>
      </c>
      <c r="L70" s="43" t="str">
        <f t="shared" si="1566"/>
        <v/>
      </c>
      <c r="M70" s="42" t="str">
        <f t="shared" si="1566"/>
        <v/>
      </c>
      <c r="N70" s="43" t="str">
        <f t="shared" si="1566"/>
        <v/>
      </c>
      <c r="O70" s="42" t="str">
        <f t="shared" si="1566"/>
        <v/>
      </c>
      <c r="P70" s="43" t="str">
        <f t="shared" si="1566"/>
        <v/>
      </c>
      <c r="Q70" s="42" t="str">
        <f t="shared" si="1566"/>
        <v/>
      </c>
      <c r="R70" s="43" t="str">
        <f t="shared" si="1566"/>
        <v/>
      </c>
      <c r="S70" s="42" t="str">
        <f t="shared" si="1566"/>
        <v/>
      </c>
      <c r="T70" s="43" t="str">
        <f t="shared" si="1566"/>
        <v/>
      </c>
      <c r="U70" s="42" t="str">
        <f t="shared" si="1566"/>
        <v/>
      </c>
      <c r="V70" s="43" t="str">
        <f t="shared" si="1566"/>
        <v/>
      </c>
      <c r="W70" s="42" t="str">
        <f t="shared" si="1566"/>
        <v/>
      </c>
      <c r="X70" s="43" t="str">
        <f t="shared" si="1566"/>
        <v/>
      </c>
      <c r="Y70" s="42" t="str">
        <f t="shared" si="1566"/>
        <v/>
      </c>
      <c r="Z70" s="43" t="str">
        <f t="shared" si="1566"/>
        <v/>
      </c>
      <c r="AA70" s="42" t="str">
        <f t="shared" si="1566"/>
        <v/>
      </c>
      <c r="AB70" s="43" t="str">
        <f t="shared" si="1566"/>
        <v/>
      </c>
      <c r="AC70" s="42" t="str">
        <f t="shared" si="1566"/>
        <v/>
      </c>
      <c r="AD70" s="43" t="str">
        <f t="shared" si="1566"/>
        <v/>
      </c>
      <c r="AE70" s="42" t="str">
        <f t="shared" si="1566"/>
        <v/>
      </c>
      <c r="AF70" s="43" t="str">
        <f t="shared" si="1566"/>
        <v/>
      </c>
      <c r="AG70" s="42" t="str">
        <f t="shared" si="1566"/>
        <v/>
      </c>
      <c r="AH70" s="43" t="str">
        <f t="shared" si="1566"/>
        <v/>
      </c>
      <c r="AI70" s="42" t="str">
        <f t="shared" si="1566"/>
        <v/>
      </c>
      <c r="AJ70" s="43" t="str">
        <f t="shared" si="1566"/>
        <v/>
      </c>
      <c r="AK70" s="42" t="str">
        <f t="shared" si="1566"/>
        <v/>
      </c>
      <c r="AL70" s="43" t="str">
        <f t="shared" si="1566"/>
        <v/>
      </c>
      <c r="AM70" s="42" t="str">
        <f t="shared" si="1566"/>
        <v/>
      </c>
      <c r="AN70" s="43" t="str">
        <f t="shared" si="1566"/>
        <v/>
      </c>
      <c r="AO70" s="42" t="str">
        <f t="shared" si="1566"/>
        <v/>
      </c>
      <c r="AP70" s="43" t="str">
        <f t="shared" si="1566"/>
        <v/>
      </c>
      <c r="AQ70" s="42" t="str">
        <f t="shared" si="1566"/>
        <v/>
      </c>
      <c r="AR70" s="43" t="str">
        <f t="shared" si="1566"/>
        <v/>
      </c>
      <c r="AS70" s="42" t="str">
        <f t="shared" si="1566"/>
        <v/>
      </c>
      <c r="AT70" s="43" t="str">
        <f t="shared" si="1566"/>
        <v/>
      </c>
      <c r="AU70" s="42" t="str">
        <f t="shared" si="1566"/>
        <v/>
      </c>
      <c r="AV70" s="43" t="str">
        <f t="shared" si="1566"/>
        <v/>
      </c>
      <c r="AW70" s="42" t="str">
        <f t="shared" si="1566"/>
        <v/>
      </c>
      <c r="AX70" s="43" t="str">
        <f t="shared" si="1566"/>
        <v/>
      </c>
      <c r="AY70" s="42" t="str">
        <f t="shared" si="1566"/>
        <v/>
      </c>
      <c r="AZ70" s="43" t="str">
        <f t="shared" si="1566"/>
        <v/>
      </c>
      <c r="BA70" s="42" t="str">
        <f t="shared" si="1566"/>
        <v/>
      </c>
      <c r="BB70" s="43" t="str">
        <f t="shared" si="1566"/>
        <v/>
      </c>
      <c r="BC70" s="42" t="str">
        <f t="shared" ref="BC70" si="1567">IF(BC69&lt;&gt;0,"COLORIR","")</f>
        <v/>
      </c>
      <c r="BD70" s="43" t="str">
        <f t="shared" si="1566"/>
        <v/>
      </c>
      <c r="BE70" s="42" t="str">
        <f t="shared" ref="BE70" si="1568">IF(BE69&lt;&gt;0,"COLORIR","")</f>
        <v/>
      </c>
      <c r="BF70" s="43" t="str">
        <f t="shared" si="1566"/>
        <v/>
      </c>
      <c r="BG70" s="42" t="str">
        <f t="shared" ref="BG70" si="1569">IF(BG69&lt;&gt;0,"COLORIR","")</f>
        <v/>
      </c>
      <c r="BH70" s="43" t="str">
        <f t="shared" si="1566"/>
        <v/>
      </c>
      <c r="BI70" s="42" t="str">
        <f t="shared" ref="BI70" si="1570">IF(BI69&lt;&gt;0,"COLORIR","")</f>
        <v/>
      </c>
      <c r="BJ70" s="43" t="str">
        <f t="shared" si="1566"/>
        <v/>
      </c>
      <c r="BK70" s="42" t="str">
        <f t="shared" ref="BK70" si="1571">IF(BK69&lt;&gt;0,"COLORIR","")</f>
        <v/>
      </c>
      <c r="BL70" s="43" t="str">
        <f t="shared" si="1566"/>
        <v/>
      </c>
      <c r="BM70" s="42" t="str">
        <f t="shared" ref="BM70" si="1572">IF(BM69&lt;&gt;0,"COLORIR","")</f>
        <v/>
      </c>
      <c r="BN70" s="43" t="str">
        <f t="shared" si="1566"/>
        <v/>
      </c>
      <c r="BO70" s="42" t="str">
        <f t="shared" ref="BO70" si="1573">IF(BO69&lt;&gt;0,"COLORIR","")</f>
        <v/>
      </c>
      <c r="BP70" s="43" t="str">
        <f t="shared" si="1566"/>
        <v/>
      </c>
      <c r="BQ70" s="42" t="str">
        <f t="shared" ref="BQ70" si="1574">IF(BQ69&lt;&gt;0,"COLORIR","")</f>
        <v/>
      </c>
      <c r="BR70" s="43" t="str">
        <f t="shared" si="1566"/>
        <v/>
      </c>
      <c r="BS70" s="42" t="str">
        <f t="shared" ref="BS70" si="1575">IF(BS69&lt;&gt;0,"COLORIR","")</f>
        <v/>
      </c>
      <c r="BT70" s="43" t="str">
        <f t="shared" ref="BT70:BX70" si="1576">IF(BT69&lt;&gt;0,"COLORIR","")</f>
        <v/>
      </c>
      <c r="BU70" s="42" t="str">
        <f t="shared" si="1576"/>
        <v/>
      </c>
      <c r="BV70" s="43" t="str">
        <f t="shared" si="1576"/>
        <v/>
      </c>
      <c r="BW70" s="42" t="str">
        <f t="shared" si="1576"/>
        <v/>
      </c>
      <c r="BX70" s="43" t="str">
        <f t="shared" si="1576"/>
        <v/>
      </c>
      <c r="BY70" s="28"/>
    </row>
    <row r="71" spans="1:77" hidden="1" x14ac:dyDescent="0.2">
      <c r="A71" s="18"/>
      <c r="B71" s="31" t="str">
        <f t="shared" ref="B71" si="1577">" "&amp;B69+1&amp;" "</f>
        <v xml:space="preserve"> 32 </v>
      </c>
      <c r="C71" s="32" t="str">
        <f>IFERROR(VLOOKUP(B71,PLANILHA!B:K,4,FALSE),"")</f>
        <v/>
      </c>
      <c r="D71" s="33">
        <f>IFERROR(VLOOKUP(B71,PLANILHA!B:K,9,FALSE),0)</f>
        <v>0</v>
      </c>
      <c r="E71" s="223">
        <v>0</v>
      </c>
      <c r="F71" s="41">
        <f t="shared" ref="F71" si="1578">$D71*E71</f>
        <v>0</v>
      </c>
      <c r="G71" s="223">
        <v>0</v>
      </c>
      <c r="H71" s="41">
        <f t="shared" ref="H71" si="1579">$D71*G71</f>
        <v>0</v>
      </c>
      <c r="I71" s="223">
        <v>0</v>
      </c>
      <c r="J71" s="41">
        <f t="shared" ref="J71" si="1580">$D71*I71</f>
        <v>0</v>
      </c>
      <c r="K71" s="223">
        <v>0</v>
      </c>
      <c r="L71" s="41">
        <f t="shared" ref="L71" si="1581">$D71*K71</f>
        <v>0</v>
      </c>
      <c r="M71" s="223">
        <v>0</v>
      </c>
      <c r="N71" s="41">
        <f t="shared" ref="N71" si="1582">$D71*M71</f>
        <v>0</v>
      </c>
      <c r="O71" s="223">
        <v>0</v>
      </c>
      <c r="P71" s="41">
        <f t="shared" ref="P71" si="1583">$D71*O71</f>
        <v>0</v>
      </c>
      <c r="Q71" s="223">
        <v>0</v>
      </c>
      <c r="R71" s="41">
        <f t="shared" ref="R71" si="1584">$D71*Q71</f>
        <v>0</v>
      </c>
      <c r="S71" s="223">
        <v>0</v>
      </c>
      <c r="T71" s="41">
        <f t="shared" ref="T71" si="1585">$D71*S71</f>
        <v>0</v>
      </c>
      <c r="U71" s="223">
        <v>0</v>
      </c>
      <c r="V71" s="41">
        <f t="shared" ref="V71" si="1586">$D71*U71</f>
        <v>0</v>
      </c>
      <c r="W71" s="223">
        <v>0</v>
      </c>
      <c r="X71" s="41">
        <f t="shared" ref="X71" si="1587">$D71*W71</f>
        <v>0</v>
      </c>
      <c r="Y71" s="223">
        <v>0</v>
      </c>
      <c r="Z71" s="41">
        <f t="shared" ref="Z71" si="1588">$D71*Y71</f>
        <v>0</v>
      </c>
      <c r="AA71" s="223">
        <v>0</v>
      </c>
      <c r="AB71" s="41">
        <f t="shared" ref="AB71" si="1589">$D71*AA71</f>
        <v>0</v>
      </c>
      <c r="AC71" s="223">
        <v>0</v>
      </c>
      <c r="AD71" s="41">
        <f t="shared" ref="AD71" si="1590">$D71*AC71</f>
        <v>0</v>
      </c>
      <c r="AE71" s="223">
        <v>0</v>
      </c>
      <c r="AF71" s="41">
        <f t="shared" ref="AF71" si="1591">$D71*AE71</f>
        <v>0</v>
      </c>
      <c r="AG71" s="223">
        <v>0</v>
      </c>
      <c r="AH71" s="41">
        <f t="shared" ref="AH71" si="1592">$D71*AG71</f>
        <v>0</v>
      </c>
      <c r="AI71" s="223">
        <v>0</v>
      </c>
      <c r="AJ71" s="41">
        <f t="shared" ref="AJ71" si="1593">$D71*AI71</f>
        <v>0</v>
      </c>
      <c r="AK71" s="223">
        <v>0</v>
      </c>
      <c r="AL71" s="41">
        <f t="shared" ref="AL71" si="1594">$D71*AK71</f>
        <v>0</v>
      </c>
      <c r="AM71" s="223">
        <v>0</v>
      </c>
      <c r="AN71" s="41">
        <f t="shared" ref="AN71" si="1595">$D71*AM71</f>
        <v>0</v>
      </c>
      <c r="AO71" s="223">
        <v>0</v>
      </c>
      <c r="AP71" s="41">
        <f t="shared" ref="AP71" si="1596">$D71*AO71</f>
        <v>0</v>
      </c>
      <c r="AQ71" s="223">
        <v>0</v>
      </c>
      <c r="AR71" s="41">
        <f t="shared" ref="AR71" si="1597">$D71*AQ71</f>
        <v>0</v>
      </c>
      <c r="AS71" s="223">
        <v>0</v>
      </c>
      <c r="AT71" s="41">
        <f t="shared" ref="AT71" si="1598">$D71*AS71</f>
        <v>0</v>
      </c>
      <c r="AU71" s="223">
        <v>0</v>
      </c>
      <c r="AV71" s="41">
        <f t="shared" ref="AV71" si="1599">$D71*AU71</f>
        <v>0</v>
      </c>
      <c r="AW71" s="223">
        <v>0</v>
      </c>
      <c r="AX71" s="41">
        <f t="shared" ref="AX71" si="1600">$D71*AW71</f>
        <v>0</v>
      </c>
      <c r="AY71" s="223">
        <v>0</v>
      </c>
      <c r="AZ71" s="41">
        <f t="shared" ref="AZ71" si="1601">$D71*AY71</f>
        <v>0</v>
      </c>
      <c r="BA71" s="223">
        <v>0</v>
      </c>
      <c r="BB71" s="41">
        <f t="shared" ref="BB71" si="1602">$D71*BA71</f>
        <v>0</v>
      </c>
      <c r="BC71" s="223">
        <v>0</v>
      </c>
      <c r="BD71" s="41">
        <f t="shared" ref="BD71" si="1603">$D71*BC71</f>
        <v>0</v>
      </c>
      <c r="BE71" s="223">
        <v>0</v>
      </c>
      <c r="BF71" s="41">
        <f t="shared" ref="BF71" si="1604">$D71*BE71</f>
        <v>0</v>
      </c>
      <c r="BG71" s="223">
        <v>0</v>
      </c>
      <c r="BH71" s="41">
        <f t="shared" ref="BH71" si="1605">$D71*BG71</f>
        <v>0</v>
      </c>
      <c r="BI71" s="223">
        <v>0</v>
      </c>
      <c r="BJ71" s="41">
        <f t="shared" ref="BJ71" si="1606">$D71*BI71</f>
        <v>0</v>
      </c>
      <c r="BK71" s="223">
        <v>0</v>
      </c>
      <c r="BL71" s="41">
        <f t="shared" ref="BL71" si="1607">$D71*BK71</f>
        <v>0</v>
      </c>
      <c r="BM71" s="223">
        <v>0</v>
      </c>
      <c r="BN71" s="41">
        <f t="shared" ref="BN71" si="1608">$D71*BM71</f>
        <v>0</v>
      </c>
      <c r="BO71" s="223">
        <v>0</v>
      </c>
      <c r="BP71" s="41">
        <f t="shared" ref="BP71" si="1609">$D71*BO71</f>
        <v>0</v>
      </c>
      <c r="BQ71" s="223">
        <v>0</v>
      </c>
      <c r="BR71" s="41">
        <f t="shared" ref="BR71" si="1610">$D71*BQ71</f>
        <v>0</v>
      </c>
      <c r="BS71" s="223">
        <v>0</v>
      </c>
      <c r="BT71" s="41">
        <f t="shared" ref="BT71" si="1611">$D71*BS71</f>
        <v>0</v>
      </c>
      <c r="BU71" s="223">
        <v>0</v>
      </c>
      <c r="BV71" s="41">
        <f t="shared" ref="BV71" si="1612">$D71*BU71</f>
        <v>0</v>
      </c>
      <c r="BW71" s="223">
        <v>0</v>
      </c>
      <c r="BX71" s="41">
        <f t="shared" ref="BX71" si="1613">$D71*BW71</f>
        <v>0</v>
      </c>
    </row>
    <row r="72" spans="1:77" s="29" customFormat="1" ht="6" hidden="1" x14ac:dyDescent="0.15">
      <c r="A72" s="27"/>
      <c r="B72" s="34"/>
      <c r="C72" s="35" t="str">
        <f t="shared" ref="C72" si="1614">IF(D71&lt;&gt;0,"T","")</f>
        <v/>
      </c>
      <c r="D72" s="36"/>
      <c r="E72" s="42" t="str">
        <f t="shared" ref="E72:F72" si="1615">IF(E71&lt;&gt;0,"COLORIR","")</f>
        <v/>
      </c>
      <c r="F72" s="43" t="str">
        <f t="shared" si="1615"/>
        <v/>
      </c>
      <c r="G72" s="42" t="str">
        <f t="shared" ref="G72:I72" si="1616">IF(G71&lt;&gt;0,"COLORIR","")</f>
        <v/>
      </c>
      <c r="H72" s="43" t="str">
        <f t="shared" ref="H72:BR72" si="1617">IF(H71&lt;&gt;0,"COLORIR","")</f>
        <v/>
      </c>
      <c r="I72" s="42" t="str">
        <f t="shared" si="1616"/>
        <v/>
      </c>
      <c r="J72" s="43" t="str">
        <f t="shared" si="1617"/>
        <v/>
      </c>
      <c r="K72" s="42" t="str">
        <f t="shared" si="1617"/>
        <v/>
      </c>
      <c r="L72" s="43" t="str">
        <f t="shared" si="1617"/>
        <v/>
      </c>
      <c r="M72" s="42" t="str">
        <f t="shared" si="1617"/>
        <v/>
      </c>
      <c r="N72" s="43" t="str">
        <f t="shared" si="1617"/>
        <v/>
      </c>
      <c r="O72" s="42" t="str">
        <f t="shared" si="1617"/>
        <v/>
      </c>
      <c r="P72" s="43" t="str">
        <f t="shared" si="1617"/>
        <v/>
      </c>
      <c r="Q72" s="42" t="str">
        <f t="shared" si="1617"/>
        <v/>
      </c>
      <c r="R72" s="43" t="str">
        <f t="shared" si="1617"/>
        <v/>
      </c>
      <c r="S72" s="42" t="str">
        <f t="shared" si="1617"/>
        <v/>
      </c>
      <c r="T72" s="43" t="str">
        <f t="shared" si="1617"/>
        <v/>
      </c>
      <c r="U72" s="42" t="str">
        <f t="shared" si="1617"/>
        <v/>
      </c>
      <c r="V72" s="43" t="str">
        <f t="shared" si="1617"/>
        <v/>
      </c>
      <c r="W72" s="42" t="str">
        <f t="shared" si="1617"/>
        <v/>
      </c>
      <c r="X72" s="43" t="str">
        <f t="shared" si="1617"/>
        <v/>
      </c>
      <c r="Y72" s="42" t="str">
        <f t="shared" si="1617"/>
        <v/>
      </c>
      <c r="Z72" s="43" t="str">
        <f t="shared" si="1617"/>
        <v/>
      </c>
      <c r="AA72" s="42" t="str">
        <f t="shared" si="1617"/>
        <v/>
      </c>
      <c r="AB72" s="43" t="str">
        <f t="shared" si="1617"/>
        <v/>
      </c>
      <c r="AC72" s="42" t="str">
        <f t="shared" si="1617"/>
        <v/>
      </c>
      <c r="AD72" s="43" t="str">
        <f t="shared" si="1617"/>
        <v/>
      </c>
      <c r="AE72" s="42" t="str">
        <f t="shared" si="1617"/>
        <v/>
      </c>
      <c r="AF72" s="43" t="str">
        <f t="shared" si="1617"/>
        <v/>
      </c>
      <c r="AG72" s="42" t="str">
        <f t="shared" si="1617"/>
        <v/>
      </c>
      <c r="AH72" s="43" t="str">
        <f t="shared" si="1617"/>
        <v/>
      </c>
      <c r="AI72" s="42" t="str">
        <f t="shared" si="1617"/>
        <v/>
      </c>
      <c r="AJ72" s="43" t="str">
        <f t="shared" si="1617"/>
        <v/>
      </c>
      <c r="AK72" s="42" t="str">
        <f t="shared" si="1617"/>
        <v/>
      </c>
      <c r="AL72" s="43" t="str">
        <f t="shared" si="1617"/>
        <v/>
      </c>
      <c r="AM72" s="42" t="str">
        <f t="shared" si="1617"/>
        <v/>
      </c>
      <c r="AN72" s="43" t="str">
        <f t="shared" si="1617"/>
        <v/>
      </c>
      <c r="AO72" s="42" t="str">
        <f t="shared" si="1617"/>
        <v/>
      </c>
      <c r="AP72" s="43" t="str">
        <f t="shared" si="1617"/>
        <v/>
      </c>
      <c r="AQ72" s="42" t="str">
        <f t="shared" si="1617"/>
        <v/>
      </c>
      <c r="AR72" s="43" t="str">
        <f t="shared" si="1617"/>
        <v/>
      </c>
      <c r="AS72" s="42" t="str">
        <f t="shared" si="1617"/>
        <v/>
      </c>
      <c r="AT72" s="43" t="str">
        <f t="shared" si="1617"/>
        <v/>
      </c>
      <c r="AU72" s="42" t="str">
        <f t="shared" si="1617"/>
        <v/>
      </c>
      <c r="AV72" s="43" t="str">
        <f t="shared" si="1617"/>
        <v/>
      </c>
      <c r="AW72" s="42" t="str">
        <f t="shared" si="1617"/>
        <v/>
      </c>
      <c r="AX72" s="43" t="str">
        <f t="shared" si="1617"/>
        <v/>
      </c>
      <c r="AY72" s="42" t="str">
        <f t="shared" si="1617"/>
        <v/>
      </c>
      <c r="AZ72" s="43" t="str">
        <f t="shared" si="1617"/>
        <v/>
      </c>
      <c r="BA72" s="42" t="str">
        <f t="shared" si="1617"/>
        <v/>
      </c>
      <c r="BB72" s="43" t="str">
        <f t="shared" si="1617"/>
        <v/>
      </c>
      <c r="BC72" s="42" t="str">
        <f t="shared" ref="BC72" si="1618">IF(BC71&lt;&gt;0,"COLORIR","")</f>
        <v/>
      </c>
      <c r="BD72" s="43" t="str">
        <f t="shared" si="1617"/>
        <v/>
      </c>
      <c r="BE72" s="42" t="str">
        <f t="shared" ref="BE72" si="1619">IF(BE71&lt;&gt;0,"COLORIR","")</f>
        <v/>
      </c>
      <c r="BF72" s="43" t="str">
        <f t="shared" si="1617"/>
        <v/>
      </c>
      <c r="BG72" s="42" t="str">
        <f t="shared" ref="BG72" si="1620">IF(BG71&lt;&gt;0,"COLORIR","")</f>
        <v/>
      </c>
      <c r="BH72" s="43" t="str">
        <f t="shared" si="1617"/>
        <v/>
      </c>
      <c r="BI72" s="42" t="str">
        <f t="shared" ref="BI72" si="1621">IF(BI71&lt;&gt;0,"COLORIR","")</f>
        <v/>
      </c>
      <c r="BJ72" s="43" t="str">
        <f t="shared" si="1617"/>
        <v/>
      </c>
      <c r="BK72" s="42" t="str">
        <f t="shared" ref="BK72" si="1622">IF(BK71&lt;&gt;0,"COLORIR","")</f>
        <v/>
      </c>
      <c r="BL72" s="43" t="str">
        <f t="shared" si="1617"/>
        <v/>
      </c>
      <c r="BM72" s="42" t="str">
        <f t="shared" ref="BM72" si="1623">IF(BM71&lt;&gt;0,"COLORIR","")</f>
        <v/>
      </c>
      <c r="BN72" s="43" t="str">
        <f t="shared" si="1617"/>
        <v/>
      </c>
      <c r="BO72" s="42" t="str">
        <f t="shared" ref="BO72" si="1624">IF(BO71&lt;&gt;0,"COLORIR","")</f>
        <v/>
      </c>
      <c r="BP72" s="43" t="str">
        <f t="shared" si="1617"/>
        <v/>
      </c>
      <c r="BQ72" s="42" t="str">
        <f t="shared" ref="BQ72" si="1625">IF(BQ71&lt;&gt;0,"COLORIR","")</f>
        <v/>
      </c>
      <c r="BR72" s="43" t="str">
        <f t="shared" si="1617"/>
        <v/>
      </c>
      <c r="BS72" s="42" t="str">
        <f t="shared" ref="BS72" si="1626">IF(BS71&lt;&gt;0,"COLORIR","")</f>
        <v/>
      </c>
      <c r="BT72" s="43" t="str">
        <f t="shared" ref="BT72:BX72" si="1627">IF(BT71&lt;&gt;0,"COLORIR","")</f>
        <v/>
      </c>
      <c r="BU72" s="42" t="str">
        <f t="shared" si="1627"/>
        <v/>
      </c>
      <c r="BV72" s="43" t="str">
        <f t="shared" si="1627"/>
        <v/>
      </c>
      <c r="BW72" s="42" t="str">
        <f t="shared" si="1627"/>
        <v/>
      </c>
      <c r="BX72" s="43" t="str">
        <f t="shared" si="1627"/>
        <v/>
      </c>
      <c r="BY72" s="28"/>
    </row>
    <row r="73" spans="1:77" hidden="1" x14ac:dyDescent="0.2">
      <c r="A73" s="18"/>
      <c r="B73" s="31" t="str">
        <f t="shared" ref="B73" si="1628">" "&amp;B71+1&amp;" "</f>
        <v xml:space="preserve"> 33 </v>
      </c>
      <c r="C73" s="32" t="str">
        <f>IFERROR(VLOOKUP(B73,PLANILHA!B:K,4,FALSE),"")</f>
        <v/>
      </c>
      <c r="D73" s="33">
        <f>IFERROR(VLOOKUP(B73,PLANILHA!B:K,9,FALSE),0)</f>
        <v>0</v>
      </c>
      <c r="E73" s="223">
        <v>0</v>
      </c>
      <c r="F73" s="41">
        <f t="shared" ref="F73" si="1629">$D73*E73</f>
        <v>0</v>
      </c>
      <c r="G73" s="223">
        <v>0</v>
      </c>
      <c r="H73" s="41">
        <f t="shared" ref="H73" si="1630">$D73*G73</f>
        <v>0</v>
      </c>
      <c r="I73" s="223">
        <v>0</v>
      </c>
      <c r="J73" s="41">
        <f t="shared" ref="J73" si="1631">$D73*I73</f>
        <v>0</v>
      </c>
      <c r="K73" s="223">
        <v>0</v>
      </c>
      <c r="L73" s="41">
        <f t="shared" ref="L73" si="1632">$D73*K73</f>
        <v>0</v>
      </c>
      <c r="M73" s="223">
        <v>0</v>
      </c>
      <c r="N73" s="41">
        <f t="shared" ref="N73" si="1633">$D73*M73</f>
        <v>0</v>
      </c>
      <c r="O73" s="223">
        <v>0</v>
      </c>
      <c r="P73" s="41">
        <f t="shared" ref="P73" si="1634">$D73*O73</f>
        <v>0</v>
      </c>
      <c r="Q73" s="223">
        <v>0</v>
      </c>
      <c r="R73" s="41">
        <f t="shared" ref="R73" si="1635">$D73*Q73</f>
        <v>0</v>
      </c>
      <c r="S73" s="223">
        <v>0</v>
      </c>
      <c r="T73" s="41">
        <f t="shared" ref="T73" si="1636">$D73*S73</f>
        <v>0</v>
      </c>
      <c r="U73" s="223">
        <v>0</v>
      </c>
      <c r="V73" s="41">
        <f t="shared" ref="V73" si="1637">$D73*U73</f>
        <v>0</v>
      </c>
      <c r="W73" s="223">
        <v>0</v>
      </c>
      <c r="X73" s="41">
        <f t="shared" ref="X73" si="1638">$D73*W73</f>
        <v>0</v>
      </c>
      <c r="Y73" s="223">
        <v>0</v>
      </c>
      <c r="Z73" s="41">
        <f t="shared" ref="Z73" si="1639">$D73*Y73</f>
        <v>0</v>
      </c>
      <c r="AA73" s="223">
        <v>0</v>
      </c>
      <c r="AB73" s="41">
        <f t="shared" ref="AB73" si="1640">$D73*AA73</f>
        <v>0</v>
      </c>
      <c r="AC73" s="223">
        <v>0</v>
      </c>
      <c r="AD73" s="41">
        <f t="shared" ref="AD73" si="1641">$D73*AC73</f>
        <v>0</v>
      </c>
      <c r="AE73" s="223">
        <v>0</v>
      </c>
      <c r="AF73" s="41">
        <f t="shared" ref="AF73" si="1642">$D73*AE73</f>
        <v>0</v>
      </c>
      <c r="AG73" s="223">
        <v>0</v>
      </c>
      <c r="AH73" s="41">
        <f t="shared" ref="AH73" si="1643">$D73*AG73</f>
        <v>0</v>
      </c>
      <c r="AI73" s="223">
        <v>0</v>
      </c>
      <c r="AJ73" s="41">
        <f t="shared" ref="AJ73" si="1644">$D73*AI73</f>
        <v>0</v>
      </c>
      <c r="AK73" s="223">
        <v>0</v>
      </c>
      <c r="AL73" s="41">
        <f t="shared" ref="AL73" si="1645">$D73*AK73</f>
        <v>0</v>
      </c>
      <c r="AM73" s="223">
        <v>0</v>
      </c>
      <c r="AN73" s="41">
        <f t="shared" ref="AN73" si="1646">$D73*AM73</f>
        <v>0</v>
      </c>
      <c r="AO73" s="223">
        <v>0</v>
      </c>
      <c r="AP73" s="41">
        <f t="shared" ref="AP73" si="1647">$D73*AO73</f>
        <v>0</v>
      </c>
      <c r="AQ73" s="223">
        <v>0</v>
      </c>
      <c r="AR73" s="41">
        <f t="shared" ref="AR73" si="1648">$D73*AQ73</f>
        <v>0</v>
      </c>
      <c r="AS73" s="223">
        <v>0</v>
      </c>
      <c r="AT73" s="41">
        <f t="shared" ref="AT73" si="1649">$D73*AS73</f>
        <v>0</v>
      </c>
      <c r="AU73" s="223">
        <v>0</v>
      </c>
      <c r="AV73" s="41">
        <f t="shared" ref="AV73" si="1650">$D73*AU73</f>
        <v>0</v>
      </c>
      <c r="AW73" s="223">
        <v>0</v>
      </c>
      <c r="AX73" s="41">
        <f t="shared" ref="AX73" si="1651">$D73*AW73</f>
        <v>0</v>
      </c>
      <c r="AY73" s="223">
        <v>0</v>
      </c>
      <c r="AZ73" s="41">
        <f t="shared" ref="AZ73" si="1652">$D73*AY73</f>
        <v>0</v>
      </c>
      <c r="BA73" s="223">
        <v>0</v>
      </c>
      <c r="BB73" s="41">
        <f t="shared" ref="BB73" si="1653">$D73*BA73</f>
        <v>0</v>
      </c>
      <c r="BC73" s="223">
        <v>0</v>
      </c>
      <c r="BD73" s="41">
        <f t="shared" ref="BD73" si="1654">$D73*BC73</f>
        <v>0</v>
      </c>
      <c r="BE73" s="223">
        <v>0</v>
      </c>
      <c r="BF73" s="41">
        <f t="shared" ref="BF73" si="1655">$D73*BE73</f>
        <v>0</v>
      </c>
      <c r="BG73" s="223">
        <v>0</v>
      </c>
      <c r="BH73" s="41">
        <f t="shared" ref="BH73" si="1656">$D73*BG73</f>
        <v>0</v>
      </c>
      <c r="BI73" s="223">
        <v>0</v>
      </c>
      <c r="BJ73" s="41">
        <f t="shared" ref="BJ73" si="1657">$D73*BI73</f>
        <v>0</v>
      </c>
      <c r="BK73" s="223">
        <v>0</v>
      </c>
      <c r="BL73" s="41">
        <f t="shared" ref="BL73" si="1658">$D73*BK73</f>
        <v>0</v>
      </c>
      <c r="BM73" s="223">
        <v>0</v>
      </c>
      <c r="BN73" s="41">
        <f t="shared" ref="BN73" si="1659">$D73*BM73</f>
        <v>0</v>
      </c>
      <c r="BO73" s="223">
        <v>0</v>
      </c>
      <c r="BP73" s="41">
        <f t="shared" ref="BP73" si="1660">$D73*BO73</f>
        <v>0</v>
      </c>
      <c r="BQ73" s="223">
        <v>0</v>
      </c>
      <c r="BR73" s="41">
        <f t="shared" ref="BR73" si="1661">$D73*BQ73</f>
        <v>0</v>
      </c>
      <c r="BS73" s="223">
        <v>0</v>
      </c>
      <c r="BT73" s="41">
        <f t="shared" ref="BT73" si="1662">$D73*BS73</f>
        <v>0</v>
      </c>
      <c r="BU73" s="223">
        <v>0</v>
      </c>
      <c r="BV73" s="41">
        <f t="shared" ref="BV73" si="1663">$D73*BU73</f>
        <v>0</v>
      </c>
      <c r="BW73" s="223">
        <v>0</v>
      </c>
      <c r="BX73" s="41">
        <f t="shared" ref="BX73" si="1664">$D73*BW73</f>
        <v>0</v>
      </c>
    </row>
    <row r="74" spans="1:77" s="29" customFormat="1" ht="6" hidden="1" x14ac:dyDescent="0.15">
      <c r="A74" s="27"/>
      <c r="B74" s="34"/>
      <c r="C74" s="35" t="str">
        <f t="shared" ref="C74" si="1665">IF(D73&lt;&gt;0,"T","")</f>
        <v/>
      </c>
      <c r="D74" s="36"/>
      <c r="E74" s="42" t="str">
        <f t="shared" ref="E74:F74" si="1666">IF(E73&lt;&gt;0,"COLORIR","")</f>
        <v/>
      </c>
      <c r="F74" s="43" t="str">
        <f t="shared" si="1666"/>
        <v/>
      </c>
      <c r="G74" s="42" t="str">
        <f t="shared" ref="G74:I74" si="1667">IF(G73&lt;&gt;0,"COLORIR","")</f>
        <v/>
      </c>
      <c r="H74" s="43" t="str">
        <f t="shared" ref="H74:BR74" si="1668">IF(H73&lt;&gt;0,"COLORIR","")</f>
        <v/>
      </c>
      <c r="I74" s="42" t="str">
        <f t="shared" si="1667"/>
        <v/>
      </c>
      <c r="J74" s="43" t="str">
        <f t="shared" si="1668"/>
        <v/>
      </c>
      <c r="K74" s="42" t="str">
        <f t="shared" si="1668"/>
        <v/>
      </c>
      <c r="L74" s="43" t="str">
        <f t="shared" si="1668"/>
        <v/>
      </c>
      <c r="M74" s="42" t="str">
        <f t="shared" si="1668"/>
        <v/>
      </c>
      <c r="N74" s="43" t="str">
        <f t="shared" si="1668"/>
        <v/>
      </c>
      <c r="O74" s="42" t="str">
        <f t="shared" si="1668"/>
        <v/>
      </c>
      <c r="P74" s="43" t="str">
        <f t="shared" si="1668"/>
        <v/>
      </c>
      <c r="Q74" s="42" t="str">
        <f t="shared" si="1668"/>
        <v/>
      </c>
      <c r="R74" s="43" t="str">
        <f t="shared" si="1668"/>
        <v/>
      </c>
      <c r="S74" s="42" t="str">
        <f t="shared" si="1668"/>
        <v/>
      </c>
      <c r="T74" s="43" t="str">
        <f t="shared" si="1668"/>
        <v/>
      </c>
      <c r="U74" s="42" t="str">
        <f t="shared" si="1668"/>
        <v/>
      </c>
      <c r="V74" s="43" t="str">
        <f t="shared" si="1668"/>
        <v/>
      </c>
      <c r="W74" s="42" t="str">
        <f t="shared" si="1668"/>
        <v/>
      </c>
      <c r="X74" s="43" t="str">
        <f t="shared" si="1668"/>
        <v/>
      </c>
      <c r="Y74" s="42" t="str">
        <f t="shared" si="1668"/>
        <v/>
      </c>
      <c r="Z74" s="43" t="str">
        <f t="shared" si="1668"/>
        <v/>
      </c>
      <c r="AA74" s="42" t="str">
        <f t="shared" si="1668"/>
        <v/>
      </c>
      <c r="AB74" s="43" t="str">
        <f t="shared" si="1668"/>
        <v/>
      </c>
      <c r="AC74" s="42" t="str">
        <f t="shared" si="1668"/>
        <v/>
      </c>
      <c r="AD74" s="43" t="str">
        <f t="shared" si="1668"/>
        <v/>
      </c>
      <c r="AE74" s="42" t="str">
        <f t="shared" si="1668"/>
        <v/>
      </c>
      <c r="AF74" s="43" t="str">
        <f t="shared" si="1668"/>
        <v/>
      </c>
      <c r="AG74" s="42" t="str">
        <f t="shared" si="1668"/>
        <v/>
      </c>
      <c r="AH74" s="43" t="str">
        <f t="shared" si="1668"/>
        <v/>
      </c>
      <c r="AI74" s="42" t="str">
        <f t="shared" si="1668"/>
        <v/>
      </c>
      <c r="AJ74" s="43" t="str">
        <f t="shared" si="1668"/>
        <v/>
      </c>
      <c r="AK74" s="42" t="str">
        <f t="shared" si="1668"/>
        <v/>
      </c>
      <c r="AL74" s="43" t="str">
        <f t="shared" si="1668"/>
        <v/>
      </c>
      <c r="AM74" s="42" t="str">
        <f t="shared" si="1668"/>
        <v/>
      </c>
      <c r="AN74" s="43" t="str">
        <f t="shared" si="1668"/>
        <v/>
      </c>
      <c r="AO74" s="42" t="str">
        <f t="shared" si="1668"/>
        <v/>
      </c>
      <c r="AP74" s="43" t="str">
        <f t="shared" si="1668"/>
        <v/>
      </c>
      <c r="AQ74" s="42" t="str">
        <f t="shared" si="1668"/>
        <v/>
      </c>
      <c r="AR74" s="43" t="str">
        <f t="shared" si="1668"/>
        <v/>
      </c>
      <c r="AS74" s="42" t="str">
        <f t="shared" si="1668"/>
        <v/>
      </c>
      <c r="AT74" s="43" t="str">
        <f t="shared" si="1668"/>
        <v/>
      </c>
      <c r="AU74" s="42" t="str">
        <f t="shared" si="1668"/>
        <v/>
      </c>
      <c r="AV74" s="43" t="str">
        <f t="shared" si="1668"/>
        <v/>
      </c>
      <c r="AW74" s="42" t="str">
        <f t="shared" si="1668"/>
        <v/>
      </c>
      <c r="AX74" s="43" t="str">
        <f t="shared" si="1668"/>
        <v/>
      </c>
      <c r="AY74" s="42" t="str">
        <f t="shared" si="1668"/>
        <v/>
      </c>
      <c r="AZ74" s="43" t="str">
        <f t="shared" si="1668"/>
        <v/>
      </c>
      <c r="BA74" s="42" t="str">
        <f t="shared" si="1668"/>
        <v/>
      </c>
      <c r="BB74" s="43" t="str">
        <f t="shared" si="1668"/>
        <v/>
      </c>
      <c r="BC74" s="42" t="str">
        <f t="shared" ref="BC74" si="1669">IF(BC73&lt;&gt;0,"COLORIR","")</f>
        <v/>
      </c>
      <c r="BD74" s="43" t="str">
        <f t="shared" si="1668"/>
        <v/>
      </c>
      <c r="BE74" s="42" t="str">
        <f t="shared" ref="BE74" si="1670">IF(BE73&lt;&gt;0,"COLORIR","")</f>
        <v/>
      </c>
      <c r="BF74" s="43" t="str">
        <f t="shared" si="1668"/>
        <v/>
      </c>
      <c r="BG74" s="42" t="str">
        <f t="shared" ref="BG74" si="1671">IF(BG73&lt;&gt;0,"COLORIR","")</f>
        <v/>
      </c>
      <c r="BH74" s="43" t="str">
        <f t="shared" si="1668"/>
        <v/>
      </c>
      <c r="BI74" s="42" t="str">
        <f t="shared" ref="BI74" si="1672">IF(BI73&lt;&gt;0,"COLORIR","")</f>
        <v/>
      </c>
      <c r="BJ74" s="43" t="str">
        <f t="shared" si="1668"/>
        <v/>
      </c>
      <c r="BK74" s="42" t="str">
        <f t="shared" ref="BK74" si="1673">IF(BK73&lt;&gt;0,"COLORIR","")</f>
        <v/>
      </c>
      <c r="BL74" s="43" t="str">
        <f t="shared" si="1668"/>
        <v/>
      </c>
      <c r="BM74" s="42" t="str">
        <f t="shared" ref="BM74" si="1674">IF(BM73&lt;&gt;0,"COLORIR","")</f>
        <v/>
      </c>
      <c r="BN74" s="43" t="str">
        <f t="shared" si="1668"/>
        <v/>
      </c>
      <c r="BO74" s="42" t="str">
        <f t="shared" ref="BO74" si="1675">IF(BO73&lt;&gt;0,"COLORIR","")</f>
        <v/>
      </c>
      <c r="BP74" s="43" t="str">
        <f t="shared" si="1668"/>
        <v/>
      </c>
      <c r="BQ74" s="42" t="str">
        <f t="shared" ref="BQ74" si="1676">IF(BQ73&lt;&gt;0,"COLORIR","")</f>
        <v/>
      </c>
      <c r="BR74" s="43" t="str">
        <f t="shared" si="1668"/>
        <v/>
      </c>
      <c r="BS74" s="42" t="str">
        <f t="shared" ref="BS74" si="1677">IF(BS73&lt;&gt;0,"COLORIR","")</f>
        <v/>
      </c>
      <c r="BT74" s="43" t="str">
        <f t="shared" ref="BT74:BX74" si="1678">IF(BT73&lt;&gt;0,"COLORIR","")</f>
        <v/>
      </c>
      <c r="BU74" s="42" t="str">
        <f t="shared" si="1678"/>
        <v/>
      </c>
      <c r="BV74" s="43" t="str">
        <f t="shared" si="1678"/>
        <v/>
      </c>
      <c r="BW74" s="42" t="str">
        <f t="shared" si="1678"/>
        <v/>
      </c>
      <c r="BX74" s="43" t="str">
        <f t="shared" si="1678"/>
        <v/>
      </c>
      <c r="BY74" s="28"/>
    </row>
    <row r="75" spans="1:77" hidden="1" x14ac:dyDescent="0.2">
      <c r="A75" s="18"/>
      <c r="B75" s="31" t="str">
        <f t="shared" ref="B75" si="1679">" "&amp;B73+1&amp;" "</f>
        <v xml:space="preserve"> 34 </v>
      </c>
      <c r="C75" s="32" t="str">
        <f>IFERROR(VLOOKUP(B75,PLANILHA!B:K,4,FALSE),"")</f>
        <v/>
      </c>
      <c r="D75" s="33">
        <f>IFERROR(VLOOKUP(B75,PLANILHA!B:K,9,FALSE),0)</f>
        <v>0</v>
      </c>
      <c r="E75" s="223">
        <v>0</v>
      </c>
      <c r="F75" s="41">
        <f t="shared" ref="F75" si="1680">$D75*E75</f>
        <v>0</v>
      </c>
      <c r="G75" s="223">
        <v>0</v>
      </c>
      <c r="H75" s="41">
        <f t="shared" ref="H75" si="1681">$D75*G75</f>
        <v>0</v>
      </c>
      <c r="I75" s="223">
        <v>0</v>
      </c>
      <c r="J75" s="41">
        <f t="shared" ref="J75" si="1682">$D75*I75</f>
        <v>0</v>
      </c>
      <c r="K75" s="223">
        <v>0</v>
      </c>
      <c r="L75" s="41">
        <f t="shared" ref="L75" si="1683">$D75*K75</f>
        <v>0</v>
      </c>
      <c r="M75" s="223">
        <v>0</v>
      </c>
      <c r="N75" s="41">
        <f t="shared" ref="N75" si="1684">$D75*M75</f>
        <v>0</v>
      </c>
      <c r="O75" s="223">
        <v>0</v>
      </c>
      <c r="P75" s="41">
        <f t="shared" ref="P75" si="1685">$D75*O75</f>
        <v>0</v>
      </c>
      <c r="Q75" s="223">
        <v>0</v>
      </c>
      <c r="R75" s="41">
        <f t="shared" ref="R75" si="1686">$D75*Q75</f>
        <v>0</v>
      </c>
      <c r="S75" s="223">
        <v>0</v>
      </c>
      <c r="T75" s="41">
        <f t="shared" ref="T75" si="1687">$D75*S75</f>
        <v>0</v>
      </c>
      <c r="U75" s="223">
        <v>0</v>
      </c>
      <c r="V75" s="41">
        <f t="shared" ref="V75" si="1688">$D75*U75</f>
        <v>0</v>
      </c>
      <c r="W75" s="223">
        <v>0</v>
      </c>
      <c r="X75" s="41">
        <f t="shared" ref="X75" si="1689">$D75*W75</f>
        <v>0</v>
      </c>
      <c r="Y75" s="223">
        <v>0</v>
      </c>
      <c r="Z75" s="41">
        <f t="shared" ref="Z75" si="1690">$D75*Y75</f>
        <v>0</v>
      </c>
      <c r="AA75" s="223">
        <v>0</v>
      </c>
      <c r="AB75" s="41">
        <f t="shared" ref="AB75" si="1691">$D75*AA75</f>
        <v>0</v>
      </c>
      <c r="AC75" s="223">
        <v>0</v>
      </c>
      <c r="AD75" s="41">
        <f t="shared" ref="AD75" si="1692">$D75*AC75</f>
        <v>0</v>
      </c>
      <c r="AE75" s="223">
        <v>0</v>
      </c>
      <c r="AF75" s="41">
        <f t="shared" ref="AF75" si="1693">$D75*AE75</f>
        <v>0</v>
      </c>
      <c r="AG75" s="223">
        <v>0</v>
      </c>
      <c r="AH75" s="41">
        <f t="shared" ref="AH75" si="1694">$D75*AG75</f>
        <v>0</v>
      </c>
      <c r="AI75" s="223">
        <v>0</v>
      </c>
      <c r="AJ75" s="41">
        <f t="shared" ref="AJ75" si="1695">$D75*AI75</f>
        <v>0</v>
      </c>
      <c r="AK75" s="223">
        <v>0</v>
      </c>
      <c r="AL75" s="41">
        <f t="shared" ref="AL75" si="1696">$D75*AK75</f>
        <v>0</v>
      </c>
      <c r="AM75" s="223">
        <v>0</v>
      </c>
      <c r="AN75" s="41">
        <f t="shared" ref="AN75" si="1697">$D75*AM75</f>
        <v>0</v>
      </c>
      <c r="AO75" s="223">
        <v>0</v>
      </c>
      <c r="AP75" s="41">
        <f t="shared" ref="AP75" si="1698">$D75*AO75</f>
        <v>0</v>
      </c>
      <c r="AQ75" s="223">
        <v>0</v>
      </c>
      <c r="AR75" s="41">
        <f t="shared" ref="AR75" si="1699">$D75*AQ75</f>
        <v>0</v>
      </c>
      <c r="AS75" s="223">
        <v>0</v>
      </c>
      <c r="AT75" s="41">
        <f t="shared" ref="AT75" si="1700">$D75*AS75</f>
        <v>0</v>
      </c>
      <c r="AU75" s="223">
        <v>0</v>
      </c>
      <c r="AV75" s="41">
        <f t="shared" ref="AV75" si="1701">$D75*AU75</f>
        <v>0</v>
      </c>
      <c r="AW75" s="223">
        <v>0</v>
      </c>
      <c r="AX75" s="41">
        <f t="shared" ref="AX75" si="1702">$D75*AW75</f>
        <v>0</v>
      </c>
      <c r="AY75" s="223">
        <v>0</v>
      </c>
      <c r="AZ75" s="41">
        <f t="shared" ref="AZ75" si="1703">$D75*AY75</f>
        <v>0</v>
      </c>
      <c r="BA75" s="223">
        <v>0</v>
      </c>
      <c r="BB75" s="41">
        <f t="shared" ref="BB75" si="1704">$D75*BA75</f>
        <v>0</v>
      </c>
      <c r="BC75" s="223">
        <v>0</v>
      </c>
      <c r="BD75" s="41">
        <f t="shared" ref="BD75" si="1705">$D75*BC75</f>
        <v>0</v>
      </c>
      <c r="BE75" s="223">
        <v>0</v>
      </c>
      <c r="BF75" s="41">
        <f t="shared" ref="BF75" si="1706">$D75*BE75</f>
        <v>0</v>
      </c>
      <c r="BG75" s="223">
        <v>0</v>
      </c>
      <c r="BH75" s="41">
        <f t="shared" ref="BH75" si="1707">$D75*BG75</f>
        <v>0</v>
      </c>
      <c r="BI75" s="223">
        <v>0</v>
      </c>
      <c r="BJ75" s="41">
        <f t="shared" ref="BJ75" si="1708">$D75*BI75</f>
        <v>0</v>
      </c>
      <c r="BK75" s="223">
        <v>0</v>
      </c>
      <c r="BL75" s="41">
        <f t="shared" ref="BL75" si="1709">$D75*BK75</f>
        <v>0</v>
      </c>
      <c r="BM75" s="223">
        <v>0</v>
      </c>
      <c r="BN75" s="41">
        <f t="shared" ref="BN75" si="1710">$D75*BM75</f>
        <v>0</v>
      </c>
      <c r="BO75" s="223">
        <v>0</v>
      </c>
      <c r="BP75" s="41">
        <f t="shared" ref="BP75" si="1711">$D75*BO75</f>
        <v>0</v>
      </c>
      <c r="BQ75" s="223">
        <v>0</v>
      </c>
      <c r="BR75" s="41">
        <f t="shared" ref="BR75" si="1712">$D75*BQ75</f>
        <v>0</v>
      </c>
      <c r="BS75" s="223">
        <v>0</v>
      </c>
      <c r="BT75" s="41">
        <f t="shared" ref="BT75" si="1713">$D75*BS75</f>
        <v>0</v>
      </c>
      <c r="BU75" s="223">
        <v>0</v>
      </c>
      <c r="BV75" s="41">
        <f t="shared" ref="BV75" si="1714">$D75*BU75</f>
        <v>0</v>
      </c>
      <c r="BW75" s="223">
        <v>0</v>
      </c>
      <c r="BX75" s="41">
        <f t="shared" ref="BX75" si="1715">$D75*BW75</f>
        <v>0</v>
      </c>
    </row>
    <row r="76" spans="1:77" s="29" customFormat="1" ht="6" hidden="1" x14ac:dyDescent="0.15">
      <c r="A76" s="27"/>
      <c r="B76" s="34"/>
      <c r="C76" s="35" t="str">
        <f t="shared" ref="C76" si="1716">IF(D75&lt;&gt;0,"T","")</f>
        <v/>
      </c>
      <c r="D76" s="36"/>
      <c r="E76" s="42" t="str">
        <f t="shared" ref="E76:F76" si="1717">IF(E75&lt;&gt;0,"COLORIR","")</f>
        <v/>
      </c>
      <c r="F76" s="43" t="str">
        <f t="shared" si="1717"/>
        <v/>
      </c>
      <c r="G76" s="42" t="str">
        <f t="shared" ref="G76:I76" si="1718">IF(G75&lt;&gt;0,"COLORIR","")</f>
        <v/>
      </c>
      <c r="H76" s="43" t="str">
        <f t="shared" ref="H76:BR76" si="1719">IF(H75&lt;&gt;0,"COLORIR","")</f>
        <v/>
      </c>
      <c r="I76" s="42" t="str">
        <f t="shared" si="1718"/>
        <v/>
      </c>
      <c r="J76" s="43" t="str">
        <f t="shared" si="1719"/>
        <v/>
      </c>
      <c r="K76" s="42" t="str">
        <f t="shared" si="1719"/>
        <v/>
      </c>
      <c r="L76" s="43" t="str">
        <f t="shared" si="1719"/>
        <v/>
      </c>
      <c r="M76" s="42" t="str">
        <f t="shared" si="1719"/>
        <v/>
      </c>
      <c r="N76" s="43" t="str">
        <f t="shared" si="1719"/>
        <v/>
      </c>
      <c r="O76" s="42" t="str">
        <f t="shared" si="1719"/>
        <v/>
      </c>
      <c r="P76" s="43" t="str">
        <f t="shared" si="1719"/>
        <v/>
      </c>
      <c r="Q76" s="42" t="str">
        <f t="shared" si="1719"/>
        <v/>
      </c>
      <c r="R76" s="43" t="str">
        <f t="shared" si="1719"/>
        <v/>
      </c>
      <c r="S76" s="42" t="str">
        <f t="shared" si="1719"/>
        <v/>
      </c>
      <c r="T76" s="43" t="str">
        <f t="shared" si="1719"/>
        <v/>
      </c>
      <c r="U76" s="42" t="str">
        <f t="shared" si="1719"/>
        <v/>
      </c>
      <c r="V76" s="43" t="str">
        <f t="shared" si="1719"/>
        <v/>
      </c>
      <c r="W76" s="42" t="str">
        <f t="shared" si="1719"/>
        <v/>
      </c>
      <c r="X76" s="43" t="str">
        <f t="shared" si="1719"/>
        <v/>
      </c>
      <c r="Y76" s="42" t="str">
        <f t="shared" si="1719"/>
        <v/>
      </c>
      <c r="Z76" s="43" t="str">
        <f t="shared" si="1719"/>
        <v/>
      </c>
      <c r="AA76" s="42" t="str">
        <f t="shared" si="1719"/>
        <v/>
      </c>
      <c r="AB76" s="43" t="str">
        <f t="shared" si="1719"/>
        <v/>
      </c>
      <c r="AC76" s="42" t="str">
        <f t="shared" si="1719"/>
        <v/>
      </c>
      <c r="AD76" s="43" t="str">
        <f t="shared" si="1719"/>
        <v/>
      </c>
      <c r="AE76" s="42" t="str">
        <f t="shared" si="1719"/>
        <v/>
      </c>
      <c r="AF76" s="43" t="str">
        <f t="shared" si="1719"/>
        <v/>
      </c>
      <c r="AG76" s="42" t="str">
        <f t="shared" si="1719"/>
        <v/>
      </c>
      <c r="AH76" s="43" t="str">
        <f t="shared" si="1719"/>
        <v/>
      </c>
      <c r="AI76" s="42" t="str">
        <f t="shared" si="1719"/>
        <v/>
      </c>
      <c r="AJ76" s="43" t="str">
        <f t="shared" si="1719"/>
        <v/>
      </c>
      <c r="AK76" s="42" t="str">
        <f t="shared" si="1719"/>
        <v/>
      </c>
      <c r="AL76" s="43" t="str">
        <f t="shared" si="1719"/>
        <v/>
      </c>
      <c r="AM76" s="42" t="str">
        <f t="shared" si="1719"/>
        <v/>
      </c>
      <c r="AN76" s="43" t="str">
        <f t="shared" si="1719"/>
        <v/>
      </c>
      <c r="AO76" s="42" t="str">
        <f t="shared" si="1719"/>
        <v/>
      </c>
      <c r="AP76" s="43" t="str">
        <f t="shared" si="1719"/>
        <v/>
      </c>
      <c r="AQ76" s="42" t="str">
        <f t="shared" si="1719"/>
        <v/>
      </c>
      <c r="AR76" s="43" t="str">
        <f t="shared" si="1719"/>
        <v/>
      </c>
      <c r="AS76" s="42" t="str">
        <f t="shared" si="1719"/>
        <v/>
      </c>
      <c r="AT76" s="43" t="str">
        <f t="shared" si="1719"/>
        <v/>
      </c>
      <c r="AU76" s="42" t="str">
        <f t="shared" si="1719"/>
        <v/>
      </c>
      <c r="AV76" s="43" t="str">
        <f t="shared" si="1719"/>
        <v/>
      </c>
      <c r="AW76" s="42" t="str">
        <f t="shared" si="1719"/>
        <v/>
      </c>
      <c r="AX76" s="43" t="str">
        <f t="shared" si="1719"/>
        <v/>
      </c>
      <c r="AY76" s="42" t="str">
        <f t="shared" si="1719"/>
        <v/>
      </c>
      <c r="AZ76" s="43" t="str">
        <f t="shared" si="1719"/>
        <v/>
      </c>
      <c r="BA76" s="42" t="str">
        <f t="shared" si="1719"/>
        <v/>
      </c>
      <c r="BB76" s="43" t="str">
        <f t="shared" si="1719"/>
        <v/>
      </c>
      <c r="BC76" s="42" t="str">
        <f t="shared" ref="BC76" si="1720">IF(BC75&lt;&gt;0,"COLORIR","")</f>
        <v/>
      </c>
      <c r="BD76" s="43" t="str">
        <f t="shared" si="1719"/>
        <v/>
      </c>
      <c r="BE76" s="42" t="str">
        <f t="shared" ref="BE76" si="1721">IF(BE75&lt;&gt;0,"COLORIR","")</f>
        <v/>
      </c>
      <c r="BF76" s="43" t="str">
        <f t="shared" si="1719"/>
        <v/>
      </c>
      <c r="BG76" s="42" t="str">
        <f t="shared" ref="BG76" si="1722">IF(BG75&lt;&gt;0,"COLORIR","")</f>
        <v/>
      </c>
      <c r="BH76" s="43" t="str">
        <f t="shared" si="1719"/>
        <v/>
      </c>
      <c r="BI76" s="42" t="str">
        <f t="shared" ref="BI76" si="1723">IF(BI75&lt;&gt;0,"COLORIR","")</f>
        <v/>
      </c>
      <c r="BJ76" s="43" t="str">
        <f t="shared" si="1719"/>
        <v/>
      </c>
      <c r="BK76" s="42" t="str">
        <f t="shared" ref="BK76" si="1724">IF(BK75&lt;&gt;0,"COLORIR","")</f>
        <v/>
      </c>
      <c r="BL76" s="43" t="str">
        <f t="shared" si="1719"/>
        <v/>
      </c>
      <c r="BM76" s="42" t="str">
        <f t="shared" ref="BM76" si="1725">IF(BM75&lt;&gt;0,"COLORIR","")</f>
        <v/>
      </c>
      <c r="BN76" s="43" t="str">
        <f t="shared" si="1719"/>
        <v/>
      </c>
      <c r="BO76" s="42" t="str">
        <f t="shared" ref="BO76" si="1726">IF(BO75&lt;&gt;0,"COLORIR","")</f>
        <v/>
      </c>
      <c r="BP76" s="43" t="str">
        <f t="shared" si="1719"/>
        <v/>
      </c>
      <c r="BQ76" s="42" t="str">
        <f t="shared" ref="BQ76" si="1727">IF(BQ75&lt;&gt;0,"COLORIR","")</f>
        <v/>
      </c>
      <c r="BR76" s="43" t="str">
        <f t="shared" si="1719"/>
        <v/>
      </c>
      <c r="BS76" s="42" t="str">
        <f t="shared" ref="BS76" si="1728">IF(BS75&lt;&gt;0,"COLORIR","")</f>
        <v/>
      </c>
      <c r="BT76" s="43" t="str">
        <f t="shared" ref="BT76:BX76" si="1729">IF(BT75&lt;&gt;0,"COLORIR","")</f>
        <v/>
      </c>
      <c r="BU76" s="42" t="str">
        <f t="shared" si="1729"/>
        <v/>
      </c>
      <c r="BV76" s="43" t="str">
        <f t="shared" si="1729"/>
        <v/>
      </c>
      <c r="BW76" s="42" t="str">
        <f t="shared" si="1729"/>
        <v/>
      </c>
      <c r="BX76" s="43" t="str">
        <f t="shared" si="1729"/>
        <v/>
      </c>
      <c r="BY76" s="28"/>
    </row>
    <row r="77" spans="1:77" hidden="1" x14ac:dyDescent="0.2">
      <c r="A77" s="18"/>
      <c r="B77" s="31" t="str">
        <f t="shared" ref="B77" si="1730">" "&amp;B75+1&amp;" "</f>
        <v xml:space="preserve"> 35 </v>
      </c>
      <c r="C77" s="32" t="str">
        <f>IFERROR(VLOOKUP(B77,PLANILHA!B:K,4,FALSE),"")</f>
        <v/>
      </c>
      <c r="D77" s="33">
        <f>IFERROR(VLOOKUP(B77,PLANILHA!B:K,9,FALSE),0)</f>
        <v>0</v>
      </c>
      <c r="E77" s="223">
        <v>0</v>
      </c>
      <c r="F77" s="41">
        <f t="shared" ref="F77" si="1731">$D77*E77</f>
        <v>0</v>
      </c>
      <c r="G77" s="223">
        <v>0</v>
      </c>
      <c r="H77" s="41">
        <f t="shared" ref="H77" si="1732">$D77*G77</f>
        <v>0</v>
      </c>
      <c r="I77" s="223">
        <v>0</v>
      </c>
      <c r="J77" s="41">
        <f t="shared" ref="J77" si="1733">$D77*I77</f>
        <v>0</v>
      </c>
      <c r="K77" s="223">
        <v>0</v>
      </c>
      <c r="L77" s="41">
        <f t="shared" ref="L77" si="1734">$D77*K77</f>
        <v>0</v>
      </c>
      <c r="M77" s="223">
        <v>0</v>
      </c>
      <c r="N77" s="41">
        <f t="shared" ref="N77" si="1735">$D77*M77</f>
        <v>0</v>
      </c>
      <c r="O77" s="223">
        <v>0</v>
      </c>
      <c r="P77" s="41">
        <f t="shared" ref="P77" si="1736">$D77*O77</f>
        <v>0</v>
      </c>
      <c r="Q77" s="223">
        <v>0</v>
      </c>
      <c r="R77" s="41">
        <f t="shared" ref="R77" si="1737">$D77*Q77</f>
        <v>0</v>
      </c>
      <c r="S77" s="223">
        <v>0</v>
      </c>
      <c r="T77" s="41">
        <f t="shared" ref="T77" si="1738">$D77*S77</f>
        <v>0</v>
      </c>
      <c r="U77" s="223">
        <v>0</v>
      </c>
      <c r="V77" s="41">
        <f t="shared" ref="V77" si="1739">$D77*U77</f>
        <v>0</v>
      </c>
      <c r="W77" s="223">
        <v>0</v>
      </c>
      <c r="X77" s="41">
        <f t="shared" ref="X77" si="1740">$D77*W77</f>
        <v>0</v>
      </c>
      <c r="Y77" s="223">
        <v>0</v>
      </c>
      <c r="Z77" s="41">
        <f t="shared" ref="Z77" si="1741">$D77*Y77</f>
        <v>0</v>
      </c>
      <c r="AA77" s="223">
        <v>0</v>
      </c>
      <c r="AB77" s="41">
        <f t="shared" ref="AB77" si="1742">$D77*AA77</f>
        <v>0</v>
      </c>
      <c r="AC77" s="223">
        <v>0</v>
      </c>
      <c r="AD77" s="41">
        <f t="shared" ref="AD77" si="1743">$D77*AC77</f>
        <v>0</v>
      </c>
      <c r="AE77" s="223">
        <v>0</v>
      </c>
      <c r="AF77" s="41">
        <f t="shared" ref="AF77" si="1744">$D77*AE77</f>
        <v>0</v>
      </c>
      <c r="AG77" s="223">
        <v>0</v>
      </c>
      <c r="AH77" s="41">
        <f t="shared" ref="AH77" si="1745">$D77*AG77</f>
        <v>0</v>
      </c>
      <c r="AI77" s="223">
        <v>0</v>
      </c>
      <c r="AJ77" s="41">
        <f t="shared" ref="AJ77" si="1746">$D77*AI77</f>
        <v>0</v>
      </c>
      <c r="AK77" s="223">
        <v>0</v>
      </c>
      <c r="AL77" s="41">
        <f t="shared" ref="AL77" si="1747">$D77*AK77</f>
        <v>0</v>
      </c>
      <c r="AM77" s="223">
        <v>0</v>
      </c>
      <c r="AN77" s="41">
        <f t="shared" ref="AN77" si="1748">$D77*AM77</f>
        <v>0</v>
      </c>
      <c r="AO77" s="223">
        <v>0</v>
      </c>
      <c r="AP77" s="41">
        <f t="shared" ref="AP77" si="1749">$D77*AO77</f>
        <v>0</v>
      </c>
      <c r="AQ77" s="223">
        <v>0</v>
      </c>
      <c r="AR77" s="41">
        <f t="shared" ref="AR77" si="1750">$D77*AQ77</f>
        <v>0</v>
      </c>
      <c r="AS77" s="223">
        <v>0</v>
      </c>
      <c r="AT77" s="41">
        <f t="shared" ref="AT77" si="1751">$D77*AS77</f>
        <v>0</v>
      </c>
      <c r="AU77" s="223">
        <v>0</v>
      </c>
      <c r="AV77" s="41">
        <f t="shared" ref="AV77" si="1752">$D77*AU77</f>
        <v>0</v>
      </c>
      <c r="AW77" s="223">
        <v>0</v>
      </c>
      <c r="AX77" s="41">
        <f t="shared" ref="AX77" si="1753">$D77*AW77</f>
        <v>0</v>
      </c>
      <c r="AY77" s="223">
        <v>0</v>
      </c>
      <c r="AZ77" s="41">
        <f t="shared" ref="AZ77" si="1754">$D77*AY77</f>
        <v>0</v>
      </c>
      <c r="BA77" s="223">
        <v>0</v>
      </c>
      <c r="BB77" s="41">
        <f t="shared" ref="BB77" si="1755">$D77*BA77</f>
        <v>0</v>
      </c>
      <c r="BC77" s="223">
        <v>0</v>
      </c>
      <c r="BD77" s="41">
        <f t="shared" ref="BD77" si="1756">$D77*BC77</f>
        <v>0</v>
      </c>
      <c r="BE77" s="223">
        <v>0</v>
      </c>
      <c r="BF77" s="41">
        <f t="shared" ref="BF77" si="1757">$D77*BE77</f>
        <v>0</v>
      </c>
      <c r="BG77" s="223">
        <v>0</v>
      </c>
      <c r="BH77" s="41">
        <f t="shared" ref="BH77" si="1758">$D77*BG77</f>
        <v>0</v>
      </c>
      <c r="BI77" s="223">
        <v>0</v>
      </c>
      <c r="BJ77" s="41">
        <f t="shared" ref="BJ77" si="1759">$D77*BI77</f>
        <v>0</v>
      </c>
      <c r="BK77" s="223">
        <v>0</v>
      </c>
      <c r="BL77" s="41">
        <f t="shared" ref="BL77" si="1760">$D77*BK77</f>
        <v>0</v>
      </c>
      <c r="BM77" s="223">
        <v>0</v>
      </c>
      <c r="BN77" s="41">
        <f t="shared" ref="BN77" si="1761">$D77*BM77</f>
        <v>0</v>
      </c>
      <c r="BO77" s="223">
        <v>0</v>
      </c>
      <c r="BP77" s="41">
        <f t="shared" ref="BP77" si="1762">$D77*BO77</f>
        <v>0</v>
      </c>
      <c r="BQ77" s="223">
        <v>0</v>
      </c>
      <c r="BR77" s="41">
        <f t="shared" ref="BR77" si="1763">$D77*BQ77</f>
        <v>0</v>
      </c>
      <c r="BS77" s="223">
        <v>0</v>
      </c>
      <c r="BT77" s="41">
        <f t="shared" ref="BT77" si="1764">$D77*BS77</f>
        <v>0</v>
      </c>
      <c r="BU77" s="223">
        <v>0</v>
      </c>
      <c r="BV77" s="41">
        <f t="shared" ref="BV77" si="1765">$D77*BU77</f>
        <v>0</v>
      </c>
      <c r="BW77" s="223">
        <v>0</v>
      </c>
      <c r="BX77" s="41">
        <f t="shared" ref="BX77" si="1766">$D77*BW77</f>
        <v>0</v>
      </c>
    </row>
    <row r="78" spans="1:77" s="29" customFormat="1" ht="6" hidden="1" x14ac:dyDescent="0.15">
      <c r="A78" s="27"/>
      <c r="B78" s="34"/>
      <c r="C78" s="35" t="str">
        <f t="shared" ref="C78" si="1767">IF(D77&lt;&gt;0,"T","")</f>
        <v/>
      </c>
      <c r="D78" s="36"/>
      <c r="E78" s="42" t="str">
        <f t="shared" ref="E78:F78" si="1768">IF(E77&lt;&gt;0,"COLORIR","")</f>
        <v/>
      </c>
      <c r="F78" s="43" t="str">
        <f t="shared" si="1768"/>
        <v/>
      </c>
      <c r="G78" s="42" t="str">
        <f t="shared" ref="G78:BR78" si="1769">IF(G77&lt;&gt;0,"COLORIR","")</f>
        <v/>
      </c>
      <c r="H78" s="43" t="str">
        <f t="shared" si="1769"/>
        <v/>
      </c>
      <c r="I78" s="42" t="str">
        <f t="shared" si="1769"/>
        <v/>
      </c>
      <c r="J78" s="43" t="str">
        <f t="shared" si="1769"/>
        <v/>
      </c>
      <c r="K78" s="42" t="str">
        <f t="shared" si="1769"/>
        <v/>
      </c>
      <c r="L78" s="43" t="str">
        <f t="shared" si="1769"/>
        <v/>
      </c>
      <c r="M78" s="42" t="str">
        <f t="shared" si="1769"/>
        <v/>
      </c>
      <c r="N78" s="43" t="str">
        <f t="shared" si="1769"/>
        <v/>
      </c>
      <c r="O78" s="42" t="str">
        <f t="shared" si="1769"/>
        <v/>
      </c>
      <c r="P78" s="43" t="str">
        <f t="shared" si="1769"/>
        <v/>
      </c>
      <c r="Q78" s="42" t="str">
        <f t="shared" si="1769"/>
        <v/>
      </c>
      <c r="R78" s="43" t="str">
        <f t="shared" si="1769"/>
        <v/>
      </c>
      <c r="S78" s="42" t="str">
        <f t="shared" si="1769"/>
        <v/>
      </c>
      <c r="T78" s="43" t="str">
        <f t="shared" si="1769"/>
        <v/>
      </c>
      <c r="U78" s="42" t="str">
        <f t="shared" si="1769"/>
        <v/>
      </c>
      <c r="V78" s="43" t="str">
        <f t="shared" si="1769"/>
        <v/>
      </c>
      <c r="W78" s="42" t="str">
        <f t="shared" si="1769"/>
        <v/>
      </c>
      <c r="X78" s="43" t="str">
        <f t="shared" si="1769"/>
        <v/>
      </c>
      <c r="Y78" s="42" t="str">
        <f t="shared" si="1769"/>
        <v/>
      </c>
      <c r="Z78" s="43" t="str">
        <f t="shared" si="1769"/>
        <v/>
      </c>
      <c r="AA78" s="42" t="str">
        <f t="shared" si="1769"/>
        <v/>
      </c>
      <c r="AB78" s="43" t="str">
        <f t="shared" si="1769"/>
        <v/>
      </c>
      <c r="AC78" s="42" t="str">
        <f t="shared" si="1769"/>
        <v/>
      </c>
      <c r="AD78" s="43" t="str">
        <f t="shared" si="1769"/>
        <v/>
      </c>
      <c r="AE78" s="42" t="str">
        <f t="shared" si="1769"/>
        <v/>
      </c>
      <c r="AF78" s="43" t="str">
        <f t="shared" si="1769"/>
        <v/>
      </c>
      <c r="AG78" s="42" t="str">
        <f t="shared" si="1769"/>
        <v/>
      </c>
      <c r="AH78" s="43" t="str">
        <f t="shared" si="1769"/>
        <v/>
      </c>
      <c r="AI78" s="42" t="str">
        <f t="shared" si="1769"/>
        <v/>
      </c>
      <c r="AJ78" s="43" t="str">
        <f t="shared" si="1769"/>
        <v/>
      </c>
      <c r="AK78" s="42" t="str">
        <f t="shared" si="1769"/>
        <v/>
      </c>
      <c r="AL78" s="43" t="str">
        <f t="shared" si="1769"/>
        <v/>
      </c>
      <c r="AM78" s="42" t="str">
        <f t="shared" si="1769"/>
        <v/>
      </c>
      <c r="AN78" s="43" t="str">
        <f t="shared" si="1769"/>
        <v/>
      </c>
      <c r="AO78" s="42" t="str">
        <f t="shared" si="1769"/>
        <v/>
      </c>
      <c r="AP78" s="43" t="str">
        <f t="shared" si="1769"/>
        <v/>
      </c>
      <c r="AQ78" s="42" t="str">
        <f t="shared" si="1769"/>
        <v/>
      </c>
      <c r="AR78" s="43" t="str">
        <f t="shared" si="1769"/>
        <v/>
      </c>
      <c r="AS78" s="42" t="str">
        <f t="shared" si="1769"/>
        <v/>
      </c>
      <c r="AT78" s="43" t="str">
        <f t="shared" si="1769"/>
        <v/>
      </c>
      <c r="AU78" s="42" t="str">
        <f t="shared" si="1769"/>
        <v/>
      </c>
      <c r="AV78" s="43" t="str">
        <f t="shared" si="1769"/>
        <v/>
      </c>
      <c r="AW78" s="42" t="str">
        <f t="shared" si="1769"/>
        <v/>
      </c>
      <c r="AX78" s="43" t="str">
        <f t="shared" si="1769"/>
        <v/>
      </c>
      <c r="AY78" s="42" t="str">
        <f t="shared" si="1769"/>
        <v/>
      </c>
      <c r="AZ78" s="43" t="str">
        <f t="shared" si="1769"/>
        <v/>
      </c>
      <c r="BA78" s="42" t="str">
        <f t="shared" si="1769"/>
        <v/>
      </c>
      <c r="BB78" s="43" t="str">
        <f t="shared" si="1769"/>
        <v/>
      </c>
      <c r="BC78" s="42" t="str">
        <f t="shared" ref="BC78" si="1770">IF(BC77&lt;&gt;0,"COLORIR","")</f>
        <v/>
      </c>
      <c r="BD78" s="43" t="str">
        <f t="shared" si="1769"/>
        <v/>
      </c>
      <c r="BE78" s="42" t="str">
        <f t="shared" ref="BE78" si="1771">IF(BE77&lt;&gt;0,"COLORIR","")</f>
        <v/>
      </c>
      <c r="BF78" s="43" t="str">
        <f t="shared" si="1769"/>
        <v/>
      </c>
      <c r="BG78" s="42" t="str">
        <f t="shared" ref="BG78" si="1772">IF(BG77&lt;&gt;0,"COLORIR","")</f>
        <v/>
      </c>
      <c r="BH78" s="43" t="str">
        <f t="shared" si="1769"/>
        <v/>
      </c>
      <c r="BI78" s="42" t="str">
        <f t="shared" ref="BI78" si="1773">IF(BI77&lt;&gt;0,"COLORIR","")</f>
        <v/>
      </c>
      <c r="BJ78" s="43" t="str">
        <f t="shared" si="1769"/>
        <v/>
      </c>
      <c r="BK78" s="42" t="str">
        <f t="shared" ref="BK78" si="1774">IF(BK77&lt;&gt;0,"COLORIR","")</f>
        <v/>
      </c>
      <c r="BL78" s="43" t="str">
        <f t="shared" si="1769"/>
        <v/>
      </c>
      <c r="BM78" s="42" t="str">
        <f t="shared" ref="BM78" si="1775">IF(BM77&lt;&gt;0,"COLORIR","")</f>
        <v/>
      </c>
      <c r="BN78" s="43" t="str">
        <f t="shared" si="1769"/>
        <v/>
      </c>
      <c r="BO78" s="42" t="str">
        <f t="shared" ref="BO78" si="1776">IF(BO77&lt;&gt;0,"COLORIR","")</f>
        <v/>
      </c>
      <c r="BP78" s="43" t="str">
        <f t="shared" si="1769"/>
        <v/>
      </c>
      <c r="BQ78" s="42" t="str">
        <f t="shared" ref="BQ78" si="1777">IF(BQ77&lt;&gt;0,"COLORIR","")</f>
        <v/>
      </c>
      <c r="BR78" s="43" t="str">
        <f t="shared" si="1769"/>
        <v/>
      </c>
      <c r="BS78" s="42" t="str">
        <f t="shared" ref="BS78" si="1778">IF(BS77&lt;&gt;0,"COLORIR","")</f>
        <v/>
      </c>
      <c r="BT78" s="43" t="str">
        <f t="shared" ref="BT78:BX78" si="1779">IF(BT77&lt;&gt;0,"COLORIR","")</f>
        <v/>
      </c>
      <c r="BU78" s="42" t="str">
        <f t="shared" si="1779"/>
        <v/>
      </c>
      <c r="BV78" s="43" t="str">
        <f t="shared" si="1779"/>
        <v/>
      </c>
      <c r="BW78" s="42" t="str">
        <f t="shared" si="1779"/>
        <v/>
      </c>
      <c r="BX78" s="43" t="str">
        <f t="shared" si="1779"/>
        <v/>
      </c>
      <c r="BY78" s="28"/>
    </row>
    <row r="79" spans="1:77" x14ac:dyDescent="0.2">
      <c r="A79" s="18"/>
      <c r="B79" s="37"/>
      <c r="C79" s="38" t="s">
        <v>13</v>
      </c>
      <c r="D79" s="39">
        <f>SUM(D9:D78)</f>
        <v>1300689.0900000001</v>
      </c>
      <c r="E79" s="50">
        <f>SUM(D9:D77)/D79</f>
        <v>1</v>
      </c>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row>
    <row r="80" spans="1:77" ht="15" thickBot="1" x14ac:dyDescent="0.25">
      <c r="A80" s="18"/>
      <c r="B80" s="24"/>
      <c r="C80" s="24"/>
      <c r="D80" s="25"/>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row>
    <row r="81" spans="1:77" s="5" customFormat="1" x14ac:dyDescent="0.2">
      <c r="A81" s="19"/>
      <c r="B81" s="11"/>
      <c r="C81" s="53">
        <f ca="1">TODAY()</f>
        <v>44792</v>
      </c>
      <c r="D81" s="44" t="s">
        <v>91</v>
      </c>
      <c r="E81" s="45">
        <f>F81/$D$79</f>
        <v>2.8009917420003878E-2</v>
      </c>
      <c r="F81" s="46">
        <f>SUM(F9:F80)</f>
        <v>36432.193999999996</v>
      </c>
      <c r="G81" s="45">
        <f>H81/$D$79</f>
        <v>0.15495561202869776</v>
      </c>
      <c r="H81" s="46">
        <f>SUM(H9:H80)</f>
        <v>201549.07399999996</v>
      </c>
      <c r="I81" s="45">
        <f>J81/$D$79</f>
        <v>0.20671565831308694</v>
      </c>
      <c r="J81" s="46">
        <f>SUM(J9:J80)</f>
        <v>268872.8015</v>
      </c>
      <c r="K81" s="45">
        <f>L81/$D$79</f>
        <v>0.28765844457110035</v>
      </c>
      <c r="L81" s="46">
        <f>SUM(L9:L80)</f>
        <v>374154.20049999998</v>
      </c>
      <c r="M81" s="45">
        <f>N81/$D$79</f>
        <v>0.20820036131770736</v>
      </c>
      <c r="N81" s="46">
        <f>SUM(N9:N80)</f>
        <v>270803.93849999999</v>
      </c>
      <c r="O81" s="45">
        <f>P81/$D$79</f>
        <v>0.11446000634940359</v>
      </c>
      <c r="P81" s="46">
        <f>SUM(P9:P80)</f>
        <v>148876.88149999999</v>
      </c>
      <c r="Q81" s="45">
        <f>R81/$D$79</f>
        <v>0</v>
      </c>
      <c r="R81" s="46">
        <f>SUM(R9:R80)</f>
        <v>0</v>
      </c>
      <c r="S81" s="45">
        <f>T81/$D$79</f>
        <v>0</v>
      </c>
      <c r="T81" s="46">
        <f>SUM(T9:T80)</f>
        <v>0</v>
      </c>
      <c r="U81" s="45">
        <f>V81/$D$79</f>
        <v>0</v>
      </c>
      <c r="V81" s="46">
        <f>SUM(V9:V80)</f>
        <v>0</v>
      </c>
      <c r="W81" s="45">
        <f>X81/$D$79</f>
        <v>0</v>
      </c>
      <c r="X81" s="46">
        <f>SUM(X9:X80)</f>
        <v>0</v>
      </c>
      <c r="Y81" s="45">
        <f>Z81/$D$79</f>
        <v>0</v>
      </c>
      <c r="Z81" s="46">
        <f>SUM(Z9:Z80)</f>
        <v>0</v>
      </c>
      <c r="AA81" s="45">
        <f>AB81/$D$79</f>
        <v>0</v>
      </c>
      <c r="AB81" s="46">
        <f>SUM(AB9:AB80)</f>
        <v>0</v>
      </c>
      <c r="AC81" s="45">
        <f>AD81/$D$79</f>
        <v>0</v>
      </c>
      <c r="AD81" s="46">
        <f>SUM(AD9:AD80)</f>
        <v>0</v>
      </c>
      <c r="AE81" s="45">
        <f>AF81/$D$79</f>
        <v>0</v>
      </c>
      <c r="AF81" s="46">
        <f>SUM(AF9:AF80)</f>
        <v>0</v>
      </c>
      <c r="AG81" s="45">
        <f>AH81/$D$79</f>
        <v>0</v>
      </c>
      <c r="AH81" s="46">
        <f>SUM(AH9:AH80)</f>
        <v>0</v>
      </c>
      <c r="AI81" s="45">
        <f>AJ81/$D$79</f>
        <v>0</v>
      </c>
      <c r="AJ81" s="46">
        <f>SUM(AJ9:AJ80)</f>
        <v>0</v>
      </c>
      <c r="AK81" s="45">
        <f>AL81/$D$79</f>
        <v>0</v>
      </c>
      <c r="AL81" s="46">
        <f>SUM(AL9:AL80)</f>
        <v>0</v>
      </c>
      <c r="AM81" s="45">
        <f>AN81/$D$79</f>
        <v>0</v>
      </c>
      <c r="AN81" s="46">
        <f>SUM(AN9:AN80)</f>
        <v>0</v>
      </c>
      <c r="AO81" s="45">
        <f>AP81/$D$79</f>
        <v>0</v>
      </c>
      <c r="AP81" s="46">
        <f>SUM(AP9:AP80)</f>
        <v>0</v>
      </c>
      <c r="AQ81" s="45">
        <f>AR81/$D$79</f>
        <v>0</v>
      </c>
      <c r="AR81" s="46">
        <f>SUM(AR9:AR80)</f>
        <v>0</v>
      </c>
      <c r="AS81" s="45">
        <f>AT81/$D$79</f>
        <v>0</v>
      </c>
      <c r="AT81" s="46">
        <f>SUM(AT9:AT80)</f>
        <v>0</v>
      </c>
      <c r="AU81" s="45">
        <f>AV81/$D$79</f>
        <v>0</v>
      </c>
      <c r="AV81" s="46">
        <f>SUM(AV9:AV80)</f>
        <v>0</v>
      </c>
      <c r="AW81" s="45">
        <f>AX81/$D$79</f>
        <v>0</v>
      </c>
      <c r="AX81" s="46">
        <f>SUM(AX9:AX80)</f>
        <v>0</v>
      </c>
      <c r="AY81" s="45">
        <f>AZ81/$D$79</f>
        <v>0</v>
      </c>
      <c r="AZ81" s="46">
        <f>SUM(AZ9:AZ80)</f>
        <v>0</v>
      </c>
      <c r="BA81" s="45">
        <f>BB81/$D$79</f>
        <v>0</v>
      </c>
      <c r="BB81" s="46">
        <f>SUM(BB9:BB80)</f>
        <v>0</v>
      </c>
      <c r="BC81" s="45">
        <f>BD81/$D$79</f>
        <v>0</v>
      </c>
      <c r="BD81" s="46">
        <f>SUM(BD9:BD80)</f>
        <v>0</v>
      </c>
      <c r="BE81" s="45">
        <f>BF81/$D$79</f>
        <v>0</v>
      </c>
      <c r="BF81" s="46">
        <f>SUM(BF9:BF80)</f>
        <v>0</v>
      </c>
      <c r="BG81" s="45">
        <f>BH81/$D$79</f>
        <v>0</v>
      </c>
      <c r="BH81" s="46">
        <f>SUM(BH9:BH80)</f>
        <v>0</v>
      </c>
      <c r="BI81" s="45">
        <f>BJ81/$D$79</f>
        <v>0</v>
      </c>
      <c r="BJ81" s="46">
        <f>SUM(BJ9:BJ80)</f>
        <v>0</v>
      </c>
      <c r="BK81" s="45">
        <f>BL81/$D$79</f>
        <v>0</v>
      </c>
      <c r="BL81" s="46">
        <f>SUM(BL9:BL80)</f>
        <v>0</v>
      </c>
      <c r="BM81" s="45">
        <f>BN81/$D$79</f>
        <v>0</v>
      </c>
      <c r="BN81" s="46">
        <f>SUM(BN9:BN80)</f>
        <v>0</v>
      </c>
      <c r="BO81" s="45">
        <f>BP81/$D$79</f>
        <v>0</v>
      </c>
      <c r="BP81" s="46">
        <f>SUM(BP9:BP80)</f>
        <v>0</v>
      </c>
      <c r="BQ81" s="45">
        <f>BR81/$D$79</f>
        <v>0</v>
      </c>
      <c r="BR81" s="46">
        <f>SUM(BR9:BR80)</f>
        <v>0</v>
      </c>
      <c r="BS81" s="45">
        <f>BT81/$D$79</f>
        <v>0</v>
      </c>
      <c r="BT81" s="46">
        <f>SUM(BT9:BT80)</f>
        <v>0</v>
      </c>
      <c r="BU81" s="45">
        <f>BV81/$D$79</f>
        <v>0</v>
      </c>
      <c r="BV81" s="46">
        <f>SUM(BV9:BV80)</f>
        <v>0</v>
      </c>
      <c r="BW81" s="45">
        <f>BX81/$D$79</f>
        <v>0</v>
      </c>
      <c r="BX81" s="46">
        <f>SUM(BX9:BX80)</f>
        <v>0</v>
      </c>
      <c r="BY81" s="11"/>
    </row>
    <row r="82" spans="1:77" s="5" customFormat="1" ht="15" thickBot="1" x14ac:dyDescent="0.25">
      <c r="A82" s="19"/>
      <c r="B82" s="11"/>
      <c r="C82" s="15"/>
      <c r="D82" s="47" t="s">
        <v>92</v>
      </c>
      <c r="E82" s="51">
        <f>F82/$D$79</f>
        <v>2.8009917420003878E-2</v>
      </c>
      <c r="F82" s="52">
        <f>F81</f>
        <v>36432.193999999996</v>
      </c>
      <c r="G82" s="51">
        <f>H82/$D$79</f>
        <v>0.18296552944870165</v>
      </c>
      <c r="H82" s="52">
        <f>H81+F82</f>
        <v>237981.26799999995</v>
      </c>
      <c r="I82" s="51">
        <f>J82/$D$79</f>
        <v>0.38968118776178862</v>
      </c>
      <c r="J82" s="52">
        <f>J81+H82</f>
        <v>506854.06949999998</v>
      </c>
      <c r="K82" s="51">
        <f>L82/$D$79</f>
        <v>0.67733963233288896</v>
      </c>
      <c r="L82" s="52">
        <f>L81+J82</f>
        <v>881008.27</v>
      </c>
      <c r="M82" s="51">
        <f>N82/$D$79</f>
        <v>0.88553999365059632</v>
      </c>
      <c r="N82" s="52">
        <f>N81+L82</f>
        <v>1151812.2084999999</v>
      </c>
      <c r="O82" s="51">
        <f>P82/$D$79</f>
        <v>0.99999999999999978</v>
      </c>
      <c r="P82" s="52">
        <f>P81+N82</f>
        <v>1300689.0899999999</v>
      </c>
      <c r="Q82" s="48">
        <f>R82/$D$79</f>
        <v>0.99999999999999978</v>
      </c>
      <c r="R82" s="49">
        <f>R81+P82</f>
        <v>1300689.0899999999</v>
      </c>
      <c r="S82" s="48">
        <f>T82/$D$79</f>
        <v>0.99999999999999978</v>
      </c>
      <c r="T82" s="49">
        <f>T81+R82</f>
        <v>1300689.0899999999</v>
      </c>
      <c r="U82" s="48">
        <f>V82/$D$79</f>
        <v>0.99999999999999978</v>
      </c>
      <c r="V82" s="49">
        <f>V81+T82</f>
        <v>1300689.0899999999</v>
      </c>
      <c r="W82" s="48">
        <f>X82/$D$79</f>
        <v>0.99999999999999978</v>
      </c>
      <c r="X82" s="49">
        <f>X81+V82</f>
        <v>1300689.0899999999</v>
      </c>
      <c r="Y82" s="48">
        <f>Z82/$D$79</f>
        <v>0.99999999999999978</v>
      </c>
      <c r="Z82" s="49">
        <f>Z81+X82</f>
        <v>1300689.0899999999</v>
      </c>
      <c r="AA82" s="48">
        <f>AB82/$D$79</f>
        <v>0.99999999999999978</v>
      </c>
      <c r="AB82" s="49">
        <f>AB81+Z82</f>
        <v>1300689.0899999999</v>
      </c>
      <c r="AC82" s="48">
        <f>AD82/$D$79</f>
        <v>0.99999999999999978</v>
      </c>
      <c r="AD82" s="49">
        <f>AD81+AB82</f>
        <v>1300689.0899999999</v>
      </c>
      <c r="AE82" s="48">
        <f>AF82/$D$79</f>
        <v>0.99999999999999978</v>
      </c>
      <c r="AF82" s="49">
        <f>AF81+AD82</f>
        <v>1300689.0899999999</v>
      </c>
      <c r="AG82" s="48">
        <f>AH82/$D$79</f>
        <v>0.99999999999999978</v>
      </c>
      <c r="AH82" s="49">
        <f>AH81+AF82</f>
        <v>1300689.0899999999</v>
      </c>
      <c r="AI82" s="48">
        <f>AJ82/$D$79</f>
        <v>0.99999999999999978</v>
      </c>
      <c r="AJ82" s="49">
        <f>AJ81+AH82</f>
        <v>1300689.0899999999</v>
      </c>
      <c r="AK82" s="48">
        <f>AL82/$D$79</f>
        <v>0.99999999999999978</v>
      </c>
      <c r="AL82" s="49">
        <f>AL81+AJ82</f>
        <v>1300689.0899999999</v>
      </c>
      <c r="AM82" s="48">
        <f>AN82/$D$79</f>
        <v>0.99999999999999978</v>
      </c>
      <c r="AN82" s="49">
        <f>AN81+AL82</f>
        <v>1300689.0899999999</v>
      </c>
      <c r="AO82" s="48">
        <f>AP82/$D$79</f>
        <v>0.99999999999999978</v>
      </c>
      <c r="AP82" s="49">
        <f>AP81+AN82</f>
        <v>1300689.0899999999</v>
      </c>
      <c r="AQ82" s="48">
        <f>AR82/$D$79</f>
        <v>0.99999999999999978</v>
      </c>
      <c r="AR82" s="49">
        <f>AR81+AP82</f>
        <v>1300689.0899999999</v>
      </c>
      <c r="AS82" s="48">
        <f>AT82/$D$79</f>
        <v>0.99999999999999978</v>
      </c>
      <c r="AT82" s="49">
        <f>AT81+AR82</f>
        <v>1300689.0899999999</v>
      </c>
      <c r="AU82" s="48">
        <f>AV82/$D$79</f>
        <v>0.99999999999999978</v>
      </c>
      <c r="AV82" s="49">
        <f>AV81+AT82</f>
        <v>1300689.0899999999</v>
      </c>
      <c r="AW82" s="48">
        <f>AX82/$D$79</f>
        <v>0.99999999999999978</v>
      </c>
      <c r="AX82" s="49">
        <f>AX81+AV82</f>
        <v>1300689.0899999999</v>
      </c>
      <c r="AY82" s="48">
        <f>AZ82/$D$79</f>
        <v>0.99999999999999978</v>
      </c>
      <c r="AZ82" s="49">
        <f>AZ81+AX82</f>
        <v>1300689.0899999999</v>
      </c>
      <c r="BA82" s="48">
        <f>BB82/$D$79</f>
        <v>0.99999999999999978</v>
      </c>
      <c r="BB82" s="49">
        <f>BB81+AZ82</f>
        <v>1300689.0899999999</v>
      </c>
      <c r="BC82" s="48">
        <f>BD82/$D$79</f>
        <v>0.99999999999999978</v>
      </c>
      <c r="BD82" s="49">
        <f>BD81+BB82</f>
        <v>1300689.0899999999</v>
      </c>
      <c r="BE82" s="48">
        <f>BF82/$D$79</f>
        <v>0.99999999999999978</v>
      </c>
      <c r="BF82" s="49">
        <f>BF81+BD82</f>
        <v>1300689.0899999999</v>
      </c>
      <c r="BG82" s="48">
        <f>BH82/$D$79</f>
        <v>0.99999999999999978</v>
      </c>
      <c r="BH82" s="49">
        <f>BH81+BF82</f>
        <v>1300689.0899999999</v>
      </c>
      <c r="BI82" s="48">
        <f>BJ82/$D$79</f>
        <v>0.99999999999999978</v>
      </c>
      <c r="BJ82" s="49">
        <f>BJ81+BH82</f>
        <v>1300689.0899999999</v>
      </c>
      <c r="BK82" s="48">
        <f>BL82/$D$79</f>
        <v>0.99999999999999978</v>
      </c>
      <c r="BL82" s="49">
        <f>BL81+BJ82</f>
        <v>1300689.0899999999</v>
      </c>
      <c r="BM82" s="48">
        <f>BN82/$D$79</f>
        <v>0.99999999999999978</v>
      </c>
      <c r="BN82" s="49">
        <f>BN81+BL82</f>
        <v>1300689.0899999999</v>
      </c>
      <c r="BO82" s="48">
        <f>BP82/$D$79</f>
        <v>0.99999999999999978</v>
      </c>
      <c r="BP82" s="49">
        <f>BP81+BN82</f>
        <v>1300689.0899999999</v>
      </c>
      <c r="BQ82" s="48">
        <f>BR82/$D$79</f>
        <v>0.99999999999999978</v>
      </c>
      <c r="BR82" s="49">
        <f>BR81+BP82</f>
        <v>1300689.0899999999</v>
      </c>
      <c r="BS82" s="48">
        <f>BT82/$D$79</f>
        <v>0.99999999999999978</v>
      </c>
      <c r="BT82" s="49">
        <f>BT81+BR82</f>
        <v>1300689.0899999999</v>
      </c>
      <c r="BU82" s="48">
        <f>BV82/$D$79</f>
        <v>0.99999999999999978</v>
      </c>
      <c r="BV82" s="49">
        <f>BV81+BT82</f>
        <v>1300689.0899999999</v>
      </c>
      <c r="BW82" s="48">
        <f>BX82/$D$79</f>
        <v>0.99999999999999978</v>
      </c>
      <c r="BX82" s="49">
        <f>BX81+BV82</f>
        <v>1300689.0899999999</v>
      </c>
      <c r="BY82" s="11"/>
    </row>
    <row r="83" spans="1:77" x14ac:dyDescent="0.2">
      <c r="A83" s="18"/>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2"/>
    </row>
    <row r="84" spans="1:77" x14ac:dyDescent="0.2">
      <c r="A84" s="18"/>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row>
    <row r="85" spans="1:77" x14ac:dyDescent="0.2">
      <c r="A85" s="18"/>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row>
    <row r="86" spans="1:77" x14ac:dyDescent="0.2">
      <c r="A86" s="18"/>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row>
    <row r="87" spans="1:77" x14ac:dyDescent="0.2">
      <c r="A87" s="18"/>
      <c r="B87" s="54"/>
      <c r="C87" s="54"/>
      <c r="D87" s="54"/>
      <c r="E87" s="54"/>
      <c r="F87" s="2"/>
      <c r="G87" s="14"/>
      <c r="H87" s="14"/>
      <c r="I87" s="14"/>
      <c r="J87" s="14"/>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row>
    <row r="88" spans="1:77" x14ac:dyDescent="0.2">
      <c r="A88" s="18"/>
      <c r="B88" s="313" t="s">
        <v>207</v>
      </c>
      <c r="C88" s="313"/>
      <c r="D88" s="356"/>
      <c r="E88" s="356"/>
      <c r="F88" s="2"/>
      <c r="G88" s="70" t="s">
        <v>225</v>
      </c>
      <c r="H88" s="70"/>
      <c r="I88" s="70"/>
      <c r="J88" s="71"/>
      <c r="K88" s="2"/>
      <c r="L88" s="2"/>
      <c r="M88" s="2"/>
      <c r="N88" s="2"/>
    </row>
    <row r="89" spans="1:77" x14ac:dyDescent="0.2">
      <c r="A89" s="18"/>
      <c r="B89" s="56" t="s">
        <v>140</v>
      </c>
      <c r="C89" s="57" t="str">
        <f>INFO!$B$20</f>
        <v>ANTONIO CARLOS FARINA JUNIOR</v>
      </c>
      <c r="D89" s="58"/>
      <c r="E89" s="58"/>
      <c r="F89" s="2"/>
      <c r="G89" s="56" t="s">
        <v>140</v>
      </c>
      <c r="H89" s="57" t="str">
        <f>INFO!$B$26</f>
        <v>ÁLVARO FLORIAM GEBRAIEL BELLAZ</v>
      </c>
      <c r="I89" s="58"/>
      <c r="J89" s="58"/>
      <c r="K89" s="2"/>
      <c r="L89" s="2"/>
      <c r="M89" s="2"/>
      <c r="N89" s="2"/>
    </row>
    <row r="90" spans="1:77" x14ac:dyDescent="0.2">
      <c r="A90" s="18"/>
      <c r="B90" s="56" t="s">
        <v>141</v>
      </c>
      <c r="C90" s="59">
        <f>INFO!$B$21</f>
        <v>5069397510</v>
      </c>
      <c r="D90" s="58"/>
      <c r="E90" s="58"/>
      <c r="F90" s="2"/>
      <c r="G90" s="60" t="str">
        <f>INFO!$B$27</f>
        <v>SECRETÁRIO DE OBRAS</v>
      </c>
      <c r="H90" s="59"/>
      <c r="I90" s="58"/>
      <c r="J90" s="58"/>
      <c r="K90" s="2"/>
      <c r="L90" s="2"/>
      <c r="M90" s="2"/>
      <c r="N90" s="2"/>
    </row>
    <row r="91" spans="1:77" x14ac:dyDescent="0.2">
      <c r="A91" s="18"/>
      <c r="B91" s="56" t="s">
        <v>47</v>
      </c>
      <c r="C91" s="57" t="str">
        <f>INFO!$B$22</f>
        <v>28027230220334724</v>
      </c>
      <c r="D91" s="58"/>
      <c r="E91" s="58"/>
      <c r="F91" s="2"/>
      <c r="G91" s="2"/>
      <c r="H91" s="2"/>
      <c r="I91" s="2"/>
      <c r="J91" s="2"/>
      <c r="K91" s="2"/>
      <c r="L91" s="2"/>
      <c r="M91" s="2"/>
      <c r="N91" s="2"/>
    </row>
  </sheetData>
  <sheetProtection algorithmName="SHA-512" hashValue="Zl4Z1HqroizbWKJjkuOiRlQdlbVTyqNpdtSX41Xj3c+hBt+h0k0qwthCE5+wnGVp7BhzzYrRYXwHISJYdQowsg==" saltValue="JR7DjYNFiK4ndFgqy3e0WQ==" spinCount="100000" sheet="1" objects="1" scenarios="1" formatCells="0"/>
  <autoFilter ref="C7:BX79">
    <filterColumn colId="0">
      <customFilters>
        <customFilter operator="notEqual" val=" "/>
      </customFilters>
    </filterColumn>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filterColumn colId="36" showButton="0"/>
    <filterColumn colId="38" showButton="0"/>
    <filterColumn colId="40" showButton="0"/>
    <filterColumn colId="42" showButton="0"/>
    <filterColumn colId="44" showButton="0"/>
    <filterColumn colId="46" showButton="0"/>
    <filterColumn colId="48" showButton="0"/>
    <filterColumn colId="50" showButton="0"/>
    <filterColumn colId="52" showButton="0"/>
    <filterColumn colId="54" showButton="0"/>
    <filterColumn colId="56" showButton="0"/>
    <filterColumn colId="58" showButton="0"/>
    <filterColumn colId="60" showButton="0"/>
    <filterColumn colId="62" showButton="0"/>
    <filterColumn colId="64" showButton="0"/>
    <filterColumn colId="66" showButton="0"/>
    <filterColumn colId="68" showButton="0"/>
    <filterColumn colId="70" showButton="0"/>
    <filterColumn colId="72" showButton="0"/>
  </autoFilter>
  <mergeCells count="40">
    <mergeCell ref="C7:C8"/>
    <mergeCell ref="B7:B8"/>
    <mergeCell ref="D7:D8"/>
    <mergeCell ref="E7:F7"/>
    <mergeCell ref="G7:H7"/>
    <mergeCell ref="BU7:BV7"/>
    <mergeCell ref="BS7:BT7"/>
    <mergeCell ref="AC7:AD7"/>
    <mergeCell ref="AA7:AB7"/>
    <mergeCell ref="BI7:BJ7"/>
    <mergeCell ref="BO7:BP7"/>
    <mergeCell ref="BC7:BD7"/>
    <mergeCell ref="BE7:BF7"/>
    <mergeCell ref="AY7:AZ7"/>
    <mergeCell ref="BA7:BB7"/>
    <mergeCell ref="AU7:AV7"/>
    <mergeCell ref="AK7:AL7"/>
    <mergeCell ref="AE7:AF7"/>
    <mergeCell ref="AG7:AH7"/>
    <mergeCell ref="I7:J7"/>
    <mergeCell ref="K7:L7"/>
    <mergeCell ref="Q7:R7"/>
    <mergeCell ref="O7:P7"/>
    <mergeCell ref="M7:N7"/>
    <mergeCell ref="B88:E88"/>
    <mergeCell ref="AW7:AX7"/>
    <mergeCell ref="AQ7:AR7"/>
    <mergeCell ref="BW7:BX7"/>
    <mergeCell ref="Y7:Z7"/>
    <mergeCell ref="W7:X7"/>
    <mergeCell ref="BQ7:BR7"/>
    <mergeCell ref="BK7:BL7"/>
    <mergeCell ref="BM7:BN7"/>
    <mergeCell ref="BG7:BH7"/>
    <mergeCell ref="U7:V7"/>
    <mergeCell ref="S7:T7"/>
    <mergeCell ref="AS7:AT7"/>
    <mergeCell ref="AM7:AN7"/>
    <mergeCell ref="AO7:AP7"/>
    <mergeCell ref="AI7:AJ7"/>
  </mergeCells>
  <phoneticPr fontId="35" type="noConversion"/>
  <conditionalFormatting sqref="F10">
    <cfRule type="expression" dxfId="647" priority="2212">
      <formula>F10="COLORIR"</formula>
    </cfRule>
  </conditionalFormatting>
  <conditionalFormatting sqref="E80">
    <cfRule type="expression" dxfId="646" priority="1079">
      <formula>E80="COLORIR"</formula>
    </cfRule>
  </conditionalFormatting>
  <conditionalFormatting sqref="F79:F80">
    <cfRule type="expression" dxfId="645" priority="1078">
      <formula>F79="COLORIR"</formula>
    </cfRule>
  </conditionalFormatting>
  <conditionalFormatting sqref="E10">
    <cfRule type="expression" dxfId="644" priority="773">
      <formula>E10="COLORIR"</formula>
    </cfRule>
  </conditionalFormatting>
  <conditionalFormatting sqref="G79:G80 I79:I80 K79:K80 M79:M80 O79:O80 Q79:Q80 S79:S80 U79:U80 W79:W80 Y79:Y80 AA79:AA80 AC79:AC80 AE79:AE80 AG79:AG80 AI79:AI80 AK79:AK80 AM79:AM80 AO79:AO80 AQ79:AQ80 AS79:AS80 AU79:AU80 AW79:AW80 AY79:AY80 BA79:BA80 BC79:BC80 BE79:BE80 BG79:BG80 BI79:BI80 BK79:BK80 BM79:BM80 BO79:BO80 BQ79:BQ80 BS79:BS80 BU79:BU80 BW79:BW80">
    <cfRule type="expression" dxfId="643" priority="765">
      <formula>G79="COLORIR"</formula>
    </cfRule>
  </conditionalFormatting>
  <conditionalFormatting sqref="H79:H80 J79:J80 L79:L80 N79:N80 P79:P80 R79:R80 T79:T80 V79:V80 X79:X80 Z79:Z80 AB79:AB80 AD79:AD80 AF79:AF80 AH79:AH80 AJ79:AJ80 AL79:AL80 AN79:AN80 AP79:AP80 AR79:AR80 AT79:AT80 AV79:AV80 AX79:AX80 AZ79:AZ80 BB79:BB80 BD79:BD80 BF79:BF80 BH79:BH80 BJ79:BJ80 BL79:BL80 BN79:BN80 BP79:BP80 BR79:BR80 BT79:BT80 BV79:BV80 BX79:BX80">
    <cfRule type="expression" dxfId="642" priority="764">
      <formula>H79="COLORIR"</formula>
    </cfRule>
  </conditionalFormatting>
  <conditionalFormatting sqref="E12">
    <cfRule type="expression" dxfId="641" priority="746">
      <formula>E12="COLORIR"</formula>
    </cfRule>
  </conditionalFormatting>
  <conditionalFormatting sqref="E42 E44 E46 E48 E50 E52 E54 E56 E58 E60 E62 E64 E66 E68 E70 E72 E74 E76 E78">
    <cfRule type="expression" dxfId="640" priority="734">
      <formula>E42="COLORIR"</formula>
    </cfRule>
  </conditionalFormatting>
  <conditionalFormatting sqref="E14">
    <cfRule type="expression" dxfId="639" priority="693">
      <formula>E14="COLORIR"</formula>
    </cfRule>
  </conditionalFormatting>
  <conditionalFormatting sqref="E16">
    <cfRule type="expression" dxfId="638" priority="692">
      <formula>E16="COLORIR"</formula>
    </cfRule>
  </conditionalFormatting>
  <conditionalFormatting sqref="E18">
    <cfRule type="expression" dxfId="637" priority="691">
      <formula>E18="COLORIR"</formula>
    </cfRule>
  </conditionalFormatting>
  <conditionalFormatting sqref="E20">
    <cfRule type="expression" dxfId="636" priority="690">
      <formula>E20="COLORIR"</formula>
    </cfRule>
  </conditionalFormatting>
  <conditionalFormatting sqref="E22">
    <cfRule type="expression" dxfId="635" priority="689">
      <formula>E22="COLORIR"</formula>
    </cfRule>
  </conditionalFormatting>
  <conditionalFormatting sqref="E24">
    <cfRule type="expression" dxfId="634" priority="688">
      <formula>E24="COLORIR"</formula>
    </cfRule>
  </conditionalFormatting>
  <conditionalFormatting sqref="E26">
    <cfRule type="expression" dxfId="633" priority="687">
      <formula>E26="COLORIR"</formula>
    </cfRule>
  </conditionalFormatting>
  <conditionalFormatting sqref="E28">
    <cfRule type="expression" dxfId="632" priority="686">
      <formula>E28="COLORIR"</formula>
    </cfRule>
  </conditionalFormatting>
  <conditionalFormatting sqref="E30">
    <cfRule type="expression" dxfId="631" priority="685">
      <formula>E30="COLORIR"</formula>
    </cfRule>
  </conditionalFormatting>
  <conditionalFormatting sqref="E32">
    <cfRule type="expression" dxfId="630" priority="684">
      <formula>E32="COLORIR"</formula>
    </cfRule>
  </conditionalFormatting>
  <conditionalFormatting sqref="E34">
    <cfRule type="expression" dxfId="629" priority="683">
      <formula>E34="COLORIR"</formula>
    </cfRule>
  </conditionalFormatting>
  <conditionalFormatting sqref="E36">
    <cfRule type="expression" dxfId="628" priority="682">
      <formula>E36="COLORIR"</formula>
    </cfRule>
  </conditionalFormatting>
  <conditionalFormatting sqref="E38">
    <cfRule type="expression" dxfId="627" priority="681">
      <formula>E38="COLORIR"</formula>
    </cfRule>
  </conditionalFormatting>
  <conditionalFormatting sqref="E40">
    <cfRule type="expression" dxfId="626" priority="680">
      <formula>E40="COLORIR"</formula>
    </cfRule>
  </conditionalFormatting>
  <conditionalFormatting sqref="F12 F14 F16 F18 F20 F22 F24 F26 F28 F30 F32 F34 F36 F38 F40 F42 F44 F46 F48 F50 F52 F54 F56 F58 F60 F62 F64 F66 F68 F70 F72 F74 F76 F78">
    <cfRule type="expression" dxfId="625" priority="645">
      <formula>F12="COLORIR"</formula>
    </cfRule>
  </conditionalFormatting>
  <conditionalFormatting sqref="H10 J10 L10 N10 P10 R10 T10 V10 X10 Z10 AB10 AD10 AF10 AH10 AJ10 AL10 AN10 AP10 AR10 AT10 AV10 AX10 AZ10 BB10 BD10 BF10 BH10 BJ10 BL10 BN10 BP10 BR10 BT10 BV10 BX10">
    <cfRule type="expression" dxfId="624" priority="625">
      <formula>H10="COLORIR"</formula>
    </cfRule>
  </conditionalFormatting>
  <conditionalFormatting sqref="G10">
    <cfRule type="expression" dxfId="623" priority="606">
      <formula>G10="COLORIR"</formula>
    </cfRule>
  </conditionalFormatting>
  <conditionalFormatting sqref="G12">
    <cfRule type="expression" dxfId="622" priority="605">
      <formula>G12="COLORIR"</formula>
    </cfRule>
  </conditionalFormatting>
  <conditionalFormatting sqref="G78 I78 K78 M78 O78 Q78 S78 U78 W78 Y78 AA78 AC78 AE78 AG78 AI78 AK78 AM78 AO78 AQ78 AS78 AU78 AW78 AY78 BA78">
    <cfRule type="expression" dxfId="621" priority="622">
      <formula>G78="COLORIR"</formula>
    </cfRule>
  </conditionalFormatting>
  <conditionalFormatting sqref="G14">
    <cfRule type="expression" dxfId="620" priority="603">
      <formula>G14="COLORIR"</formula>
    </cfRule>
  </conditionalFormatting>
  <conditionalFormatting sqref="G16">
    <cfRule type="expression" dxfId="619" priority="602">
      <formula>G16="COLORIR"</formula>
    </cfRule>
  </conditionalFormatting>
  <conditionalFormatting sqref="G18">
    <cfRule type="expression" dxfId="618" priority="601">
      <formula>G18="COLORIR"</formula>
    </cfRule>
  </conditionalFormatting>
  <conditionalFormatting sqref="G20">
    <cfRule type="expression" dxfId="617" priority="600">
      <formula>G20="COLORIR"</formula>
    </cfRule>
  </conditionalFormatting>
  <conditionalFormatting sqref="G22">
    <cfRule type="expression" dxfId="616" priority="599">
      <formula>G22="COLORIR"</formula>
    </cfRule>
  </conditionalFormatting>
  <conditionalFormatting sqref="G24">
    <cfRule type="expression" dxfId="615" priority="598">
      <formula>G24="COLORIR"</formula>
    </cfRule>
  </conditionalFormatting>
  <conditionalFormatting sqref="G26">
    <cfRule type="expression" dxfId="614" priority="597">
      <formula>G26="COLORIR"</formula>
    </cfRule>
  </conditionalFormatting>
  <conditionalFormatting sqref="G28">
    <cfRule type="expression" dxfId="613" priority="596">
      <formula>G28="COLORIR"</formula>
    </cfRule>
  </conditionalFormatting>
  <conditionalFormatting sqref="G30">
    <cfRule type="expression" dxfId="612" priority="595">
      <formula>G30="COLORIR"</formula>
    </cfRule>
  </conditionalFormatting>
  <conditionalFormatting sqref="G32">
    <cfRule type="expression" dxfId="611" priority="594">
      <formula>G32="COLORIR"</formula>
    </cfRule>
  </conditionalFormatting>
  <conditionalFormatting sqref="G34">
    <cfRule type="expression" dxfId="610" priority="593">
      <formula>G34="COLORIR"</formula>
    </cfRule>
  </conditionalFormatting>
  <conditionalFormatting sqref="G36">
    <cfRule type="expression" dxfId="609" priority="592">
      <formula>G36="COLORIR"</formula>
    </cfRule>
  </conditionalFormatting>
  <conditionalFormatting sqref="G38">
    <cfRule type="expression" dxfId="608" priority="591">
      <formula>G38="COLORIR"</formula>
    </cfRule>
  </conditionalFormatting>
  <conditionalFormatting sqref="G40">
    <cfRule type="expression" dxfId="607" priority="590">
      <formula>G40="COLORIR"</formula>
    </cfRule>
  </conditionalFormatting>
  <conditionalFormatting sqref="H12 J12 L12 N12 P12 R12 T12 V12 X12 Z12 AB12 AD12 AF12 AH12 AJ12 AL12 AN12 AP12 AR12 AT12 AV12 AX12 AZ12 BB12 BD12 BF12 BH12 BJ12 BL12 BN12 BP12 BR12 BT12 BV12 BX12 H14 J14 L14 N14 P14 R14 T14 V14 X14 Z14 AB14 AD14 AF14 AH14 AJ14 AL14 AN14 AP14 AR14 AT14 AV14 AX14 AZ14 BB14 BD14 BF14 BH14 BJ14 BL14 BN14 BP14 BR14 BT14 BV14 BX14 H16 J16 L16 N16 P16 R16 T16 V16 X16 Z16 AB16 AD16 AF16 AH16 AJ16 AL16 AN16 AP16 AR16 AT16 AV16 AX16 AZ16 BB16 BD16 BF16 BH16 BJ16 BL16 BN16 BP16 BR16 BT16 BV16 BX16 H18 J18 L18 N18 P18 R18 T18 V18 X18 Z18 AB18 AD18 AF18 AH18 AJ18 AL18 AN18 AP18 AR18 AT18 AV18 AX18 AZ18 BB18 BD18 BF18 BH18 BJ18 BL18 BN18 BP18 BR18 BT18 BV18 BX18 H20 J20 L20 N20 P20 R20 T20 V20 X20 Z20 AB20 AD20 AF20 AH20 AJ20 AL20 AN20 AP20 AR20 AT20 AV20 AX20 AZ20 BB20 BD20 BF20 BH20 BJ20 BL20 BN20 BP20 BR20 BT20 BV20 BX20 H22 J22 L22 N22 P22 R22 T22 V22 X22 Z22 AB22 AD22 AF22 AH22 AJ22 AL22 AN22 AP22 AR22 AT22 AV22 AX22 AZ22 BB22 BD22 BF22 BH22 BJ22 BL22 BN22 BP22 BR22 BT22 BV22 BX22 H24 J24 L24 N24 P24 R24 T24 V24 X24 Z24 AB24 AD24 AF24 AH24 AJ24 AL24 AN24 AP24 AR24 AT24 AV24 AX24 AZ24 BB24 BD24 BF24 BH24 BJ24 BL24 BN24 BP24 BR24 BT24 BV24 BX24 H26 J26 L26 N26 P26 R26 T26 V26 X26 Z26 AB26 AD26 AF26 AH26 AJ26 AL26 AN26 AP26 AR26 AT26 AV26 AX26 AZ26 BB26 BD26 BF26 BH26 BJ26 BL26 BN26 BP26 BR26 BT26 BV26 BX26 H28 J28 L28 N28 P28 R28 T28 V28 X28 Z28 AB28 AD28 AF28 AH28 AJ28 AL28 AN28 AP28 AR28 AT28 AV28 AX28 AZ28 BB28 BD28 BF28 BH28 BJ28 BL28 BN28 BP28 BR28 BT28 BV28 BX28 H30 J30 L30 N30 P30 R30 T30 V30 X30 Z30 AB30 AD30 AF30 AH30 AJ30 AL30 AN30 AP30 AR30 AT30 AV30 AX30 AZ30 BB30 BD30 BF30 BH30 BJ30 BL30 BN30 BP30 BR30 BT30 BV30 BX30 H32 J32 L32 N32 P32 R32 T32 V32 X32 Z32 AB32 AD32 AF32 AH32 AJ32 AL32 AN32 AP32 AR32 AT32 AV32 AX32 AZ32 BB32 BD32 BF32 BH32 BJ32 BL32 BN32 BP32 BR32 BT32 BV32 BX32 H34 J34 L34 N34 P34 R34 T34 V34 X34 Z34 AB34 AD34 AF34 AH34 AJ34 AL34 AN34 AP34 AR34 AT34 AV34 AX34 AZ34 BB34 BD34 BF34 BH34 BJ34 BL34 BN34 BP34 BR34 BT34 BV34 BX34 H36 J36 L36 N36 P36 R36 T36 V36 X36 Z36 AB36 AD36 AF36 AH36 AJ36 AL36 AN36 AP36 AR36 AT36 AV36 AX36 AZ36 BB36 BD36 BF36 BH36 BJ36 BL36 BN36 BP36 BR36 BT36 BV36 BX36 H38 J38 L38 N38 P38 R38 T38 V38 X38 Z38 AB38 AD38 AF38 AH38 AJ38 AL38 AN38 AP38 AR38 AT38 AV38 AX38 AZ38 BB38 BD38 BF38 BH38 BJ38 BL38 BN38 BP38 BR38 BT38 BV38 BX38 H40 J40 L40 N40 P40 R40 T40 V40 X40 Z40 AB40 AD40 AF40 AH40 AJ40 AL40 AN40 AP40 AR40 AT40 AV40 AX40 AZ40 BB40 BD40 BF40 BH40 BJ40 BL40 BN40 BP40 BR40 BT40 BV40 BX40 H42 J42 L42 N42 P42 R42 T42 V42 X42 Z42 AB42 AD42 AF42 AH42 AJ42 AL42 AN42 AP42 AR42 AT42 AV42 AX42 AZ42 BB42 BD42 BF42 BH42 BJ42 BL42 BN42 BP42 BR42 BT42 BV42 BX42 H44 J44 L44 N44 P44 R44 T44 V44 X44 Z44 AB44 AD44 AF44 AH44 AJ44 AL44 AN44 AP44 AR44 AT44 AV44 AX44 AZ44 BB44 BD44 BF44 BH44 BJ44 BL44 BN44 BP44 BR44 BT44 BV44 BX44 H46 J46 L46 N46 P46 R46 T46 V46 X46 Z46 AB46 AD46 AF46 AH46 AJ46 AL46 AN46 AP46 AR46 AT46 AV46 AX46 AZ46 BB46 BD46 BF46 BH46 BJ46 BL46 BN46 BP46 BR46 BT46 BV46 BX46 H48 J48 L48 N48 P48 R48 T48 V48 X48 Z48 AB48 AD48 AF48 AH48 AJ48 AL48 AN48 AP48 AR48 AT48 AV48 AX48 AZ48 BB48 BD48 BF48 BH48 BJ48 BL48 BN48 BP48 BR48 BT48 BV48 BX48 H50 J50 L50 N50 P50 R50 T50 V50 X50 Z50 AB50 AD50 AF50 AH50 AJ50 AL50 AN50 AP50 AR50 AT50 AV50 AX50 AZ50 BB50 BD50 BF50 BH50 BJ50 BL50 BN50 BP50 BR50 BT50 BV50 BX50 H52 J52 L52 N52 P52 R52 T52 V52 X52 Z52 AB52 AD52 AF52 AH52 AJ52 AL52 AN52 AP52 AR52 AT52 AV52 AX52 AZ52 BB52 BD52 BF52 BH52 BJ52 BL52 BN52 BP52 BR52 BT52 BV52 BX52 H54 J54 L54 N54 P54 R54 T54 V54 X54 Z54 AB54 AD54 AF54 AH54 AJ54 AL54 AN54 AP54 AR54 AT54 AV54 AX54 AZ54 BB54 BD54 BF54 BH54 BJ54 BL54 BN54 BP54 BR54 BT54 BV54 BX54 H56 J56 L56 N56 P56 R56 T56 V56 X56 Z56 AB56 AD56 AF56 AH56 AJ56 AL56 AN56 AP56 AR56 AT56 AV56 AX56 AZ56 BB56 BD56 BF56 BH56 BJ56 BL56 BN56 BP56 BR56 BT56 BV56 BX56 H58 J58 L58 N58 P58 R58 T58 V58 X58 Z58 AB58 AD58 AF58 AH58 AJ58 AL58 AN58 AP58 AR58 AT58 AV58 AX58 AZ58 BB58 BD58 BF58 BH58 BJ58 BL58 BN58 BP58 BR58 BT58 BV58 BX58 H60 J60 L60 N60 P60 R60 T60 V60 X60 Z60 AB60 AD60 AF60 AH60 AJ60 AL60 AN60 AP60 AR60 AT60 AV60 AX60 AZ60 BB60 BD60 BF60 BH60 BJ60 BL60 BN60 BP60 BR60 BT60 BV60 BX60 H62 J62 L62 N62 P62 R62 T62 V62 X62 Z62 AB62 AD62 AF62 AH62 AJ62 AL62 AN62 AP62 AR62 AT62 AV62 AX62 AZ62 BB62 BD62 BF62 BH62 BJ62 BL62 BN62 BP62 BR62 BT62 BV62 BX62 H64 J64 L64 N64 P64 R64 T64 V64 X64 Z64 AB64 AD64 AF64 AH64 AJ64 AL64 AN64 AP64 AR64 AT64 AV64 AX64 AZ64 BB64 BD64 BF64 BH64 BJ64 BL64 BN64 BP64 BR64 BT64 BV64 BX64 H66 J66 L66 N66 P66 R66 T66 V66 X66 Z66 AB66 AD66 AF66 AH66 AJ66 AL66 AN66 AP66 AR66 AT66 AV66 AX66 AZ66 BB66 BD66 BF66 BH66 BJ66 BL66 BN66 BP66 BR66 BT66 BV66 BX66 H68 J68 L68 N68 P68 R68 T68 V68 X68 Z68 AB68 AD68 AF68 AH68 AJ68 AL68 AN68 AP68 AR68 AT68 AV68 AX68 AZ68 BB68 BD68 BF68 BH68 BJ68 BL68 BN68 BP68 BR68 BT68 BV68 BX68 H70 J70 L70 N70 P70 R70 T70 V70 X70 Z70 AB70 AD70 AF70 AH70 AJ70 AL70 AN70 AP70 AR70 AT70 AV70 AX70 AZ70 BB70 BD70 BF70 BH70 BJ70 BL70 BN70 BP70 BR70 BT70 BV70 BX70 H72 J72 L72 N72 P72 R72 T72 V72 X72 Z72 AB72 AD72 AF72 AH72 AJ72 AL72 AN72 AP72 AR72 AT72 AV72 AX72 AZ72 BB72 BD72 BF72 BH72 BJ72 BL72 BN72 BP72 BR72 BT72 BV72 BX72 H74 J74 L74 N74 P74 R74 T74 V74 X74 Z74 AB74 AD74 AF74 AH74 AJ74 AL74 AN74 AP74 AR74 AT74 AV74 AX74 AZ74 BB74 BD74 BF74 BH74 BJ74 BL74 BN74 BP74 BR74 BT74 BV74 BX74 H76 J76 L76 N76 P76 R76 T76 V76 X76 Z76 AB76 AD76 AF76 AH76 AJ76 AL76 AN76 AP76 AR76 AT76 AV76 AX76 AZ76 BB76 BD76 BF76 BH76 BJ76 BL76 BN76 BP76 BR76 BT76 BV76 BX76 H78 J78 L78 N78 P78 R78 T78 V78 X78 Z78 AB78 AD78 AF78 AH78 AJ78 AL78 AN78 AP78 AR78 AT78 AV78 AX78 AZ78 BB78 BD78 BF78 BH78 BJ78 BL78 BN78 BP78 BR78 BT78 BV78 BX78">
    <cfRule type="expression" dxfId="606" priority="607">
      <formula>H12="COLORIR"</formula>
    </cfRule>
  </conditionalFormatting>
  <conditionalFormatting sqref="G42 G44 G46 G48 G50 G52 G54 G56 G58 G60 G62 G64 G66 G68 G70 G72 G74 G76">
    <cfRule type="expression" dxfId="605" priority="604">
      <formula>G42="COLORIR"</formula>
    </cfRule>
  </conditionalFormatting>
  <conditionalFormatting sqref="I10">
    <cfRule type="expression" dxfId="604" priority="589">
      <formula>I10="COLORIR"</formula>
    </cfRule>
  </conditionalFormatting>
  <conditionalFormatting sqref="I12">
    <cfRule type="expression" dxfId="603" priority="588">
      <formula>I12="COLORIR"</formula>
    </cfRule>
  </conditionalFormatting>
  <conditionalFormatting sqref="I42 I44 I46 I48 I50 I52 I54 I56 I58 I60 I62 I64 I66 I68 I70 I72 I74 I76">
    <cfRule type="expression" dxfId="602" priority="587">
      <formula>I42="COLORIR"</formula>
    </cfRule>
  </conditionalFormatting>
  <conditionalFormatting sqref="I14">
    <cfRule type="expression" dxfId="601" priority="586">
      <formula>I14="COLORIR"</formula>
    </cfRule>
  </conditionalFormatting>
  <conditionalFormatting sqref="I16">
    <cfRule type="expression" dxfId="600" priority="585">
      <formula>I16="COLORIR"</formula>
    </cfRule>
  </conditionalFormatting>
  <conditionalFormatting sqref="I18">
    <cfRule type="expression" dxfId="599" priority="584">
      <formula>I18="COLORIR"</formula>
    </cfRule>
  </conditionalFormatting>
  <conditionalFormatting sqref="I20">
    <cfRule type="expression" dxfId="598" priority="583">
      <formula>I20="COLORIR"</formula>
    </cfRule>
  </conditionalFormatting>
  <conditionalFormatting sqref="I22">
    <cfRule type="expression" dxfId="597" priority="582">
      <formula>I22="COLORIR"</formula>
    </cfRule>
  </conditionalFormatting>
  <conditionalFormatting sqref="I24">
    <cfRule type="expression" dxfId="596" priority="581">
      <formula>I24="COLORIR"</formula>
    </cfRule>
  </conditionalFormatting>
  <conditionalFormatting sqref="I26">
    <cfRule type="expression" dxfId="595" priority="580">
      <formula>I26="COLORIR"</formula>
    </cfRule>
  </conditionalFormatting>
  <conditionalFormatting sqref="I28">
    <cfRule type="expression" dxfId="594" priority="579">
      <formula>I28="COLORIR"</formula>
    </cfRule>
  </conditionalFormatting>
  <conditionalFormatting sqref="I30">
    <cfRule type="expression" dxfId="593" priority="578">
      <formula>I30="COLORIR"</formula>
    </cfRule>
  </conditionalFormatting>
  <conditionalFormatting sqref="I32">
    <cfRule type="expression" dxfId="592" priority="577">
      <formula>I32="COLORIR"</formula>
    </cfRule>
  </conditionalFormatting>
  <conditionalFormatting sqref="I34">
    <cfRule type="expression" dxfId="591" priority="576">
      <formula>I34="COLORIR"</formula>
    </cfRule>
  </conditionalFormatting>
  <conditionalFormatting sqref="I36">
    <cfRule type="expression" dxfId="590" priority="575">
      <formula>I36="COLORIR"</formula>
    </cfRule>
  </conditionalFormatting>
  <conditionalFormatting sqref="I38">
    <cfRule type="expression" dxfId="589" priority="574">
      <formula>I38="COLORIR"</formula>
    </cfRule>
  </conditionalFormatting>
  <conditionalFormatting sqref="I40">
    <cfRule type="expression" dxfId="588" priority="573">
      <formula>I40="COLORIR"</formula>
    </cfRule>
  </conditionalFormatting>
  <conditionalFormatting sqref="K10">
    <cfRule type="expression" dxfId="587" priority="572">
      <formula>K10="COLORIR"</formula>
    </cfRule>
  </conditionalFormatting>
  <conditionalFormatting sqref="K12">
    <cfRule type="expression" dxfId="586" priority="571">
      <formula>K12="COLORIR"</formula>
    </cfRule>
  </conditionalFormatting>
  <conditionalFormatting sqref="K42 K44 K46 K48 K50 K52 K54 K56 K58 K60 K62 K64 K66 K68 K70 K72 K74 K76">
    <cfRule type="expression" dxfId="585" priority="570">
      <formula>K42="COLORIR"</formula>
    </cfRule>
  </conditionalFormatting>
  <conditionalFormatting sqref="K14">
    <cfRule type="expression" dxfId="584" priority="569">
      <formula>K14="COLORIR"</formula>
    </cfRule>
  </conditionalFormatting>
  <conditionalFormatting sqref="K16">
    <cfRule type="expression" dxfId="583" priority="568">
      <formula>K16="COLORIR"</formula>
    </cfRule>
  </conditionalFormatting>
  <conditionalFormatting sqref="K18">
    <cfRule type="expression" dxfId="582" priority="567">
      <formula>K18="COLORIR"</formula>
    </cfRule>
  </conditionalFormatting>
  <conditionalFormatting sqref="K20">
    <cfRule type="expression" dxfId="581" priority="566">
      <formula>K20="COLORIR"</formula>
    </cfRule>
  </conditionalFormatting>
  <conditionalFormatting sqref="K22">
    <cfRule type="expression" dxfId="580" priority="565">
      <formula>K22="COLORIR"</formula>
    </cfRule>
  </conditionalFormatting>
  <conditionalFormatting sqref="K24">
    <cfRule type="expression" dxfId="579" priority="564">
      <formula>K24="COLORIR"</formula>
    </cfRule>
  </conditionalFormatting>
  <conditionalFormatting sqref="K26">
    <cfRule type="expression" dxfId="578" priority="563">
      <formula>K26="COLORIR"</formula>
    </cfRule>
  </conditionalFormatting>
  <conditionalFormatting sqref="K28">
    <cfRule type="expression" dxfId="577" priority="562">
      <formula>K28="COLORIR"</formula>
    </cfRule>
  </conditionalFormatting>
  <conditionalFormatting sqref="K30">
    <cfRule type="expression" dxfId="576" priority="561">
      <formula>K30="COLORIR"</formula>
    </cfRule>
  </conditionalFormatting>
  <conditionalFormatting sqref="K32">
    <cfRule type="expression" dxfId="575" priority="560">
      <formula>K32="COLORIR"</formula>
    </cfRule>
  </conditionalFormatting>
  <conditionalFormatting sqref="K34">
    <cfRule type="expression" dxfId="574" priority="559">
      <formula>K34="COLORIR"</formula>
    </cfRule>
  </conditionalFormatting>
  <conditionalFormatting sqref="K36">
    <cfRule type="expression" dxfId="573" priority="558">
      <formula>K36="COLORIR"</formula>
    </cfRule>
  </conditionalFormatting>
  <conditionalFormatting sqref="K38">
    <cfRule type="expression" dxfId="572" priority="557">
      <formula>K38="COLORIR"</formula>
    </cfRule>
  </conditionalFormatting>
  <conditionalFormatting sqref="K40">
    <cfRule type="expression" dxfId="571" priority="556">
      <formula>K40="COLORIR"</formula>
    </cfRule>
  </conditionalFormatting>
  <conditionalFormatting sqref="M10">
    <cfRule type="expression" dxfId="570" priority="555">
      <formula>M10="COLORIR"</formula>
    </cfRule>
  </conditionalFormatting>
  <conditionalFormatting sqref="M12">
    <cfRule type="expression" dxfId="569" priority="554">
      <formula>M12="COLORIR"</formula>
    </cfRule>
  </conditionalFormatting>
  <conditionalFormatting sqref="M42 M44 M46 M48 M50 M52 M54 M56 M58 M60 M62 M64 M66 M68 M70 M72 M74 M76">
    <cfRule type="expression" dxfId="568" priority="553">
      <formula>M42="COLORIR"</formula>
    </cfRule>
  </conditionalFormatting>
  <conditionalFormatting sqref="M14">
    <cfRule type="expression" dxfId="567" priority="552">
      <formula>M14="COLORIR"</formula>
    </cfRule>
  </conditionalFormatting>
  <conditionalFormatting sqref="M16">
    <cfRule type="expression" dxfId="566" priority="551">
      <formula>M16="COLORIR"</formula>
    </cfRule>
  </conditionalFormatting>
  <conditionalFormatting sqref="M18">
    <cfRule type="expression" dxfId="565" priority="550">
      <formula>M18="COLORIR"</formula>
    </cfRule>
  </conditionalFormatting>
  <conditionalFormatting sqref="M20">
    <cfRule type="expression" dxfId="564" priority="549">
      <formula>M20="COLORIR"</formula>
    </cfRule>
  </conditionalFormatting>
  <conditionalFormatting sqref="M22">
    <cfRule type="expression" dxfId="563" priority="548">
      <formula>M22="COLORIR"</formula>
    </cfRule>
  </conditionalFormatting>
  <conditionalFormatting sqref="M24">
    <cfRule type="expression" dxfId="562" priority="547">
      <formula>M24="COLORIR"</formula>
    </cfRule>
  </conditionalFormatting>
  <conditionalFormatting sqref="M26">
    <cfRule type="expression" dxfId="561" priority="546">
      <formula>M26="COLORIR"</formula>
    </cfRule>
  </conditionalFormatting>
  <conditionalFormatting sqref="M28">
    <cfRule type="expression" dxfId="560" priority="545">
      <formula>M28="COLORIR"</formula>
    </cfRule>
  </conditionalFormatting>
  <conditionalFormatting sqref="M30">
    <cfRule type="expression" dxfId="559" priority="544">
      <formula>M30="COLORIR"</formula>
    </cfRule>
  </conditionalFormatting>
  <conditionalFormatting sqref="M32">
    <cfRule type="expression" dxfId="558" priority="543">
      <formula>M32="COLORIR"</formula>
    </cfRule>
  </conditionalFormatting>
  <conditionalFormatting sqref="M34">
    <cfRule type="expression" dxfId="557" priority="542">
      <formula>M34="COLORIR"</formula>
    </cfRule>
  </conditionalFormatting>
  <conditionalFormatting sqref="M36">
    <cfRule type="expression" dxfId="556" priority="541">
      <formula>M36="COLORIR"</formula>
    </cfRule>
  </conditionalFormatting>
  <conditionalFormatting sqref="M38">
    <cfRule type="expression" dxfId="555" priority="540">
      <formula>M38="COLORIR"</formula>
    </cfRule>
  </conditionalFormatting>
  <conditionalFormatting sqref="M40">
    <cfRule type="expression" dxfId="554" priority="539">
      <formula>M40="COLORIR"</formula>
    </cfRule>
  </conditionalFormatting>
  <conditionalFormatting sqref="O10">
    <cfRule type="expression" dxfId="553" priority="538">
      <formula>O10="COLORIR"</formula>
    </cfRule>
  </conditionalFormatting>
  <conditionalFormatting sqref="O12">
    <cfRule type="expression" dxfId="552" priority="537">
      <formula>O12="COLORIR"</formula>
    </cfRule>
  </conditionalFormatting>
  <conditionalFormatting sqref="O42 O44 O46 O48 O50 O52 O54 O56 O58 O60 O62 O64 O66 O68 O70 O72 O74 O76">
    <cfRule type="expression" dxfId="551" priority="536">
      <formula>O42="COLORIR"</formula>
    </cfRule>
  </conditionalFormatting>
  <conditionalFormatting sqref="O14">
    <cfRule type="expression" dxfId="550" priority="535">
      <formula>O14="COLORIR"</formula>
    </cfRule>
  </conditionalFormatting>
  <conditionalFormatting sqref="O16">
    <cfRule type="expression" dxfId="549" priority="534">
      <formula>O16="COLORIR"</formula>
    </cfRule>
  </conditionalFormatting>
  <conditionalFormatting sqref="O18">
    <cfRule type="expression" dxfId="548" priority="533">
      <formula>O18="COLORIR"</formula>
    </cfRule>
  </conditionalFormatting>
  <conditionalFormatting sqref="O20">
    <cfRule type="expression" dxfId="547" priority="532">
      <formula>O20="COLORIR"</formula>
    </cfRule>
  </conditionalFormatting>
  <conditionalFormatting sqref="O22">
    <cfRule type="expression" dxfId="546" priority="531">
      <formula>O22="COLORIR"</formula>
    </cfRule>
  </conditionalFormatting>
  <conditionalFormatting sqref="O24">
    <cfRule type="expression" dxfId="545" priority="530">
      <formula>O24="COLORIR"</formula>
    </cfRule>
  </conditionalFormatting>
  <conditionalFormatting sqref="O26">
    <cfRule type="expression" dxfId="544" priority="529">
      <formula>O26="COLORIR"</formula>
    </cfRule>
  </conditionalFormatting>
  <conditionalFormatting sqref="O28">
    <cfRule type="expression" dxfId="543" priority="528">
      <formula>O28="COLORIR"</formula>
    </cfRule>
  </conditionalFormatting>
  <conditionalFormatting sqref="O30">
    <cfRule type="expression" dxfId="542" priority="527">
      <formula>O30="COLORIR"</formula>
    </cfRule>
  </conditionalFormatting>
  <conditionalFormatting sqref="O32">
    <cfRule type="expression" dxfId="541" priority="526">
      <formula>O32="COLORIR"</formula>
    </cfRule>
  </conditionalFormatting>
  <conditionalFormatting sqref="O34">
    <cfRule type="expression" dxfId="540" priority="525">
      <formula>O34="COLORIR"</formula>
    </cfRule>
  </conditionalFormatting>
  <conditionalFormatting sqref="O36">
    <cfRule type="expression" dxfId="539" priority="524">
      <formula>O36="COLORIR"</formula>
    </cfRule>
  </conditionalFormatting>
  <conditionalFormatting sqref="O38">
    <cfRule type="expression" dxfId="538" priority="523">
      <formula>O38="COLORIR"</formula>
    </cfRule>
  </conditionalFormatting>
  <conditionalFormatting sqref="O40">
    <cfRule type="expression" dxfId="537" priority="522">
      <formula>O40="COLORIR"</formula>
    </cfRule>
  </conditionalFormatting>
  <conditionalFormatting sqref="Q10">
    <cfRule type="expression" dxfId="536" priority="521">
      <formula>Q10="COLORIR"</formula>
    </cfRule>
  </conditionalFormatting>
  <conditionalFormatting sqref="Q12">
    <cfRule type="expression" dxfId="535" priority="520">
      <formula>Q12="COLORIR"</formula>
    </cfRule>
  </conditionalFormatting>
  <conditionalFormatting sqref="Q42 Q44 Q46 Q48 Q50 Q52 Q54 Q56 Q58 Q60 Q62 Q64 Q66 Q68 Q70 Q72 Q74 Q76">
    <cfRule type="expression" dxfId="534" priority="519">
      <formula>Q42="COLORIR"</formula>
    </cfRule>
  </conditionalFormatting>
  <conditionalFormatting sqref="Q14">
    <cfRule type="expression" dxfId="533" priority="518">
      <formula>Q14="COLORIR"</formula>
    </cfRule>
  </conditionalFormatting>
  <conditionalFormatting sqref="Q16">
    <cfRule type="expression" dxfId="532" priority="517">
      <formula>Q16="COLORIR"</formula>
    </cfRule>
  </conditionalFormatting>
  <conditionalFormatting sqref="Q18">
    <cfRule type="expression" dxfId="531" priority="516">
      <formula>Q18="COLORIR"</formula>
    </cfRule>
  </conditionalFormatting>
  <conditionalFormatting sqref="Q20">
    <cfRule type="expression" dxfId="530" priority="515">
      <formula>Q20="COLORIR"</formula>
    </cfRule>
  </conditionalFormatting>
  <conditionalFormatting sqref="Q22">
    <cfRule type="expression" dxfId="529" priority="514">
      <formula>Q22="COLORIR"</formula>
    </cfRule>
  </conditionalFormatting>
  <conditionalFormatting sqref="Q24">
    <cfRule type="expression" dxfId="528" priority="513">
      <formula>Q24="COLORIR"</formula>
    </cfRule>
  </conditionalFormatting>
  <conditionalFormatting sqref="Q26">
    <cfRule type="expression" dxfId="527" priority="512">
      <formula>Q26="COLORIR"</formula>
    </cfRule>
  </conditionalFormatting>
  <conditionalFormatting sqref="Q28">
    <cfRule type="expression" dxfId="526" priority="511">
      <formula>Q28="COLORIR"</formula>
    </cfRule>
  </conditionalFormatting>
  <conditionalFormatting sqref="Q30">
    <cfRule type="expression" dxfId="525" priority="510">
      <formula>Q30="COLORIR"</formula>
    </cfRule>
  </conditionalFormatting>
  <conditionalFormatting sqref="Q32">
    <cfRule type="expression" dxfId="524" priority="509">
      <formula>Q32="COLORIR"</formula>
    </cfRule>
  </conditionalFormatting>
  <conditionalFormatting sqref="Q34">
    <cfRule type="expression" dxfId="523" priority="508">
      <formula>Q34="COLORIR"</formula>
    </cfRule>
  </conditionalFormatting>
  <conditionalFormatting sqref="Q36">
    <cfRule type="expression" dxfId="522" priority="507">
      <formula>Q36="COLORIR"</formula>
    </cfRule>
  </conditionalFormatting>
  <conditionalFormatting sqref="Q38">
    <cfRule type="expression" dxfId="521" priority="506">
      <formula>Q38="COLORIR"</formula>
    </cfRule>
  </conditionalFormatting>
  <conditionalFormatting sqref="Q40">
    <cfRule type="expression" dxfId="520" priority="505">
      <formula>Q40="COLORIR"</formula>
    </cfRule>
  </conditionalFormatting>
  <conditionalFormatting sqref="S10">
    <cfRule type="expression" dxfId="519" priority="504">
      <formula>S10="COLORIR"</formula>
    </cfRule>
  </conditionalFormatting>
  <conditionalFormatting sqref="S12">
    <cfRule type="expression" dxfId="518" priority="503">
      <formula>S12="COLORIR"</formula>
    </cfRule>
  </conditionalFormatting>
  <conditionalFormatting sqref="S42 S44 S46 S48 S50 S52 S54 S56 S58 S60 S62 S64 S66 S68 S70 S72 S74 S76">
    <cfRule type="expression" dxfId="517" priority="502">
      <formula>S42="COLORIR"</formula>
    </cfRule>
  </conditionalFormatting>
  <conditionalFormatting sqref="S14">
    <cfRule type="expression" dxfId="516" priority="501">
      <formula>S14="COLORIR"</formula>
    </cfRule>
  </conditionalFormatting>
  <conditionalFormatting sqref="S16">
    <cfRule type="expression" dxfId="515" priority="500">
      <formula>S16="COLORIR"</formula>
    </cfRule>
  </conditionalFormatting>
  <conditionalFormatting sqref="S18">
    <cfRule type="expression" dxfId="514" priority="499">
      <formula>S18="COLORIR"</formula>
    </cfRule>
  </conditionalFormatting>
  <conditionalFormatting sqref="S20">
    <cfRule type="expression" dxfId="513" priority="498">
      <formula>S20="COLORIR"</formula>
    </cfRule>
  </conditionalFormatting>
  <conditionalFormatting sqref="S22">
    <cfRule type="expression" dxfId="512" priority="497">
      <formula>S22="COLORIR"</formula>
    </cfRule>
  </conditionalFormatting>
  <conditionalFormatting sqref="S24">
    <cfRule type="expression" dxfId="511" priority="496">
      <formula>S24="COLORIR"</formula>
    </cfRule>
  </conditionalFormatting>
  <conditionalFormatting sqref="S26">
    <cfRule type="expression" dxfId="510" priority="495">
      <formula>S26="COLORIR"</formula>
    </cfRule>
  </conditionalFormatting>
  <conditionalFormatting sqref="S28">
    <cfRule type="expression" dxfId="509" priority="494">
      <formula>S28="COLORIR"</formula>
    </cfRule>
  </conditionalFormatting>
  <conditionalFormatting sqref="S30">
    <cfRule type="expression" dxfId="508" priority="493">
      <formula>S30="COLORIR"</formula>
    </cfRule>
  </conditionalFormatting>
  <conditionalFormatting sqref="S32">
    <cfRule type="expression" dxfId="507" priority="492">
      <formula>S32="COLORIR"</formula>
    </cfRule>
  </conditionalFormatting>
  <conditionalFormatting sqref="S34">
    <cfRule type="expression" dxfId="506" priority="491">
      <formula>S34="COLORIR"</formula>
    </cfRule>
  </conditionalFormatting>
  <conditionalFormatting sqref="S36">
    <cfRule type="expression" dxfId="505" priority="490">
      <formula>S36="COLORIR"</formula>
    </cfRule>
  </conditionalFormatting>
  <conditionalFormatting sqref="S38">
    <cfRule type="expression" dxfId="504" priority="489">
      <formula>S38="COLORIR"</formula>
    </cfRule>
  </conditionalFormatting>
  <conditionalFormatting sqref="S40">
    <cfRule type="expression" dxfId="503" priority="488">
      <formula>S40="COLORIR"</formula>
    </cfRule>
  </conditionalFormatting>
  <conditionalFormatting sqref="U10">
    <cfRule type="expression" dxfId="502" priority="487">
      <formula>U10="COLORIR"</formula>
    </cfRule>
  </conditionalFormatting>
  <conditionalFormatting sqref="U12">
    <cfRule type="expression" dxfId="501" priority="486">
      <formula>U12="COLORIR"</formula>
    </cfRule>
  </conditionalFormatting>
  <conditionalFormatting sqref="U42 U44 U46 U48 U50 U52 U54 U56 U58 U60 U62 U64 U66 U68 U70 U72 U74 U76">
    <cfRule type="expression" dxfId="500" priority="485">
      <formula>U42="COLORIR"</formula>
    </cfRule>
  </conditionalFormatting>
  <conditionalFormatting sqref="U14">
    <cfRule type="expression" dxfId="499" priority="484">
      <formula>U14="COLORIR"</formula>
    </cfRule>
  </conditionalFormatting>
  <conditionalFormatting sqref="U16">
    <cfRule type="expression" dxfId="498" priority="483">
      <formula>U16="COLORIR"</formula>
    </cfRule>
  </conditionalFormatting>
  <conditionalFormatting sqref="U18">
    <cfRule type="expression" dxfId="497" priority="482">
      <formula>U18="COLORIR"</formula>
    </cfRule>
  </conditionalFormatting>
  <conditionalFormatting sqref="U20">
    <cfRule type="expression" dxfId="496" priority="481">
      <formula>U20="COLORIR"</formula>
    </cfRule>
  </conditionalFormatting>
  <conditionalFormatting sqref="U22">
    <cfRule type="expression" dxfId="495" priority="480">
      <formula>U22="COLORIR"</formula>
    </cfRule>
  </conditionalFormatting>
  <conditionalFormatting sqref="U24">
    <cfRule type="expression" dxfId="494" priority="479">
      <formula>U24="COLORIR"</formula>
    </cfRule>
  </conditionalFormatting>
  <conditionalFormatting sqref="U26">
    <cfRule type="expression" dxfId="493" priority="478">
      <formula>U26="COLORIR"</formula>
    </cfRule>
  </conditionalFormatting>
  <conditionalFormatting sqref="U28">
    <cfRule type="expression" dxfId="492" priority="477">
      <formula>U28="COLORIR"</formula>
    </cfRule>
  </conditionalFormatting>
  <conditionalFormatting sqref="U30">
    <cfRule type="expression" dxfId="491" priority="476">
      <formula>U30="COLORIR"</formula>
    </cfRule>
  </conditionalFormatting>
  <conditionalFormatting sqref="U32">
    <cfRule type="expression" dxfId="490" priority="475">
      <formula>U32="COLORIR"</formula>
    </cfRule>
  </conditionalFormatting>
  <conditionalFormatting sqref="U34">
    <cfRule type="expression" dxfId="489" priority="474">
      <formula>U34="COLORIR"</formula>
    </cfRule>
  </conditionalFormatting>
  <conditionalFormatting sqref="U36">
    <cfRule type="expression" dxfId="488" priority="473">
      <formula>U36="COLORIR"</formula>
    </cfRule>
  </conditionalFormatting>
  <conditionalFormatting sqref="U38">
    <cfRule type="expression" dxfId="487" priority="472">
      <formula>U38="COLORIR"</formula>
    </cfRule>
  </conditionalFormatting>
  <conditionalFormatting sqref="U40">
    <cfRule type="expression" dxfId="486" priority="471">
      <formula>U40="COLORIR"</formula>
    </cfRule>
  </conditionalFormatting>
  <conditionalFormatting sqref="W10">
    <cfRule type="expression" dxfId="485" priority="470">
      <formula>W10="COLORIR"</formula>
    </cfRule>
  </conditionalFormatting>
  <conditionalFormatting sqref="W12">
    <cfRule type="expression" dxfId="484" priority="469">
      <formula>W12="COLORIR"</formula>
    </cfRule>
  </conditionalFormatting>
  <conditionalFormatting sqref="W42 W44 W46 W48 W50 W52 W54 W56 W58 W60 W62 W64 W66 W68 W70 W72 W74 W76">
    <cfRule type="expression" dxfId="483" priority="468">
      <formula>W42="COLORIR"</formula>
    </cfRule>
  </conditionalFormatting>
  <conditionalFormatting sqref="W14">
    <cfRule type="expression" dxfId="482" priority="467">
      <formula>W14="COLORIR"</formula>
    </cfRule>
  </conditionalFormatting>
  <conditionalFormatting sqref="W16">
    <cfRule type="expression" dxfId="481" priority="466">
      <formula>W16="COLORIR"</formula>
    </cfRule>
  </conditionalFormatting>
  <conditionalFormatting sqref="W18">
    <cfRule type="expression" dxfId="480" priority="465">
      <formula>W18="COLORIR"</formula>
    </cfRule>
  </conditionalFormatting>
  <conditionalFormatting sqref="W20">
    <cfRule type="expression" dxfId="479" priority="464">
      <formula>W20="COLORIR"</formula>
    </cfRule>
  </conditionalFormatting>
  <conditionalFormatting sqref="W22">
    <cfRule type="expression" dxfId="478" priority="463">
      <formula>W22="COLORIR"</formula>
    </cfRule>
  </conditionalFormatting>
  <conditionalFormatting sqref="W24">
    <cfRule type="expression" dxfId="477" priority="462">
      <formula>W24="COLORIR"</formula>
    </cfRule>
  </conditionalFormatting>
  <conditionalFormatting sqref="W26">
    <cfRule type="expression" dxfId="476" priority="461">
      <formula>W26="COLORIR"</formula>
    </cfRule>
  </conditionalFormatting>
  <conditionalFormatting sqref="W28">
    <cfRule type="expression" dxfId="475" priority="460">
      <formula>W28="COLORIR"</formula>
    </cfRule>
  </conditionalFormatting>
  <conditionalFormatting sqref="W30">
    <cfRule type="expression" dxfId="474" priority="459">
      <formula>W30="COLORIR"</formula>
    </cfRule>
  </conditionalFormatting>
  <conditionalFormatting sqref="W32">
    <cfRule type="expression" dxfId="473" priority="458">
      <formula>W32="COLORIR"</formula>
    </cfRule>
  </conditionalFormatting>
  <conditionalFormatting sqref="W34">
    <cfRule type="expression" dxfId="472" priority="457">
      <formula>W34="COLORIR"</formula>
    </cfRule>
  </conditionalFormatting>
  <conditionalFormatting sqref="W36">
    <cfRule type="expression" dxfId="471" priority="456">
      <formula>W36="COLORIR"</formula>
    </cfRule>
  </conditionalFormatting>
  <conditionalFormatting sqref="W38">
    <cfRule type="expression" dxfId="470" priority="455">
      <formula>W38="COLORIR"</formula>
    </cfRule>
  </conditionalFormatting>
  <conditionalFormatting sqref="W40">
    <cfRule type="expression" dxfId="469" priority="454">
      <formula>W40="COLORIR"</formula>
    </cfRule>
  </conditionalFormatting>
  <conditionalFormatting sqref="Y10">
    <cfRule type="expression" dxfId="468" priority="453">
      <formula>Y10="COLORIR"</formula>
    </cfRule>
  </conditionalFormatting>
  <conditionalFormatting sqref="Y12">
    <cfRule type="expression" dxfId="467" priority="452">
      <formula>Y12="COLORIR"</formula>
    </cfRule>
  </conditionalFormatting>
  <conditionalFormatting sqref="Y42 Y44 Y46 Y48 Y50 Y52 Y54 Y56 Y58 Y60 Y62 Y64 Y66 Y68 Y70 Y72 Y74 Y76">
    <cfRule type="expression" dxfId="466" priority="451">
      <formula>Y42="COLORIR"</formula>
    </cfRule>
  </conditionalFormatting>
  <conditionalFormatting sqref="Y14">
    <cfRule type="expression" dxfId="465" priority="450">
      <formula>Y14="COLORIR"</formula>
    </cfRule>
  </conditionalFormatting>
  <conditionalFormatting sqref="Y16">
    <cfRule type="expression" dxfId="464" priority="449">
      <formula>Y16="COLORIR"</formula>
    </cfRule>
  </conditionalFormatting>
  <conditionalFormatting sqref="Y18">
    <cfRule type="expression" dxfId="463" priority="448">
      <formula>Y18="COLORIR"</formula>
    </cfRule>
  </conditionalFormatting>
  <conditionalFormatting sqref="Y20">
    <cfRule type="expression" dxfId="462" priority="447">
      <formula>Y20="COLORIR"</formula>
    </cfRule>
  </conditionalFormatting>
  <conditionalFormatting sqref="Y22">
    <cfRule type="expression" dxfId="461" priority="446">
      <formula>Y22="COLORIR"</formula>
    </cfRule>
  </conditionalFormatting>
  <conditionalFormatting sqref="Y24">
    <cfRule type="expression" dxfId="460" priority="445">
      <formula>Y24="COLORIR"</formula>
    </cfRule>
  </conditionalFormatting>
  <conditionalFormatting sqref="Y26">
    <cfRule type="expression" dxfId="459" priority="444">
      <formula>Y26="COLORIR"</formula>
    </cfRule>
  </conditionalFormatting>
  <conditionalFormatting sqref="Y28">
    <cfRule type="expression" dxfId="458" priority="443">
      <formula>Y28="COLORIR"</formula>
    </cfRule>
  </conditionalFormatting>
  <conditionalFormatting sqref="Y30">
    <cfRule type="expression" dxfId="457" priority="442">
      <formula>Y30="COLORIR"</formula>
    </cfRule>
  </conditionalFormatting>
  <conditionalFormatting sqref="Y32">
    <cfRule type="expression" dxfId="456" priority="441">
      <formula>Y32="COLORIR"</formula>
    </cfRule>
  </conditionalFormatting>
  <conditionalFormatting sqref="Y34">
    <cfRule type="expression" dxfId="455" priority="440">
      <formula>Y34="COLORIR"</formula>
    </cfRule>
  </conditionalFormatting>
  <conditionalFormatting sqref="Y36">
    <cfRule type="expression" dxfId="454" priority="439">
      <formula>Y36="COLORIR"</formula>
    </cfRule>
  </conditionalFormatting>
  <conditionalFormatting sqref="Y38">
    <cfRule type="expression" dxfId="453" priority="438">
      <formula>Y38="COLORIR"</formula>
    </cfRule>
  </conditionalFormatting>
  <conditionalFormatting sqref="Y40">
    <cfRule type="expression" dxfId="452" priority="437">
      <formula>Y40="COLORIR"</formula>
    </cfRule>
  </conditionalFormatting>
  <conditionalFormatting sqref="AA10">
    <cfRule type="expression" dxfId="451" priority="436">
      <formula>AA10="COLORIR"</formula>
    </cfRule>
  </conditionalFormatting>
  <conditionalFormatting sqref="AA12">
    <cfRule type="expression" dxfId="450" priority="435">
      <formula>AA12="COLORIR"</formula>
    </cfRule>
  </conditionalFormatting>
  <conditionalFormatting sqref="AA42 AA44 AA46 AA48 AA50 AA52 AA54 AA56 AA58 AA60 AA62 AA64 AA66 AA68 AA70 AA72 AA74 AA76">
    <cfRule type="expression" dxfId="449" priority="434">
      <formula>AA42="COLORIR"</formula>
    </cfRule>
  </conditionalFormatting>
  <conditionalFormatting sqref="AA14">
    <cfRule type="expression" dxfId="448" priority="433">
      <formula>AA14="COLORIR"</formula>
    </cfRule>
  </conditionalFormatting>
  <conditionalFormatting sqref="AA16">
    <cfRule type="expression" dxfId="447" priority="432">
      <formula>AA16="COLORIR"</formula>
    </cfRule>
  </conditionalFormatting>
  <conditionalFormatting sqref="AA18">
    <cfRule type="expression" dxfId="446" priority="431">
      <formula>AA18="COLORIR"</formula>
    </cfRule>
  </conditionalFormatting>
  <conditionalFormatting sqref="AA20">
    <cfRule type="expression" dxfId="445" priority="430">
      <formula>AA20="COLORIR"</formula>
    </cfRule>
  </conditionalFormatting>
  <conditionalFormatting sqref="AA22">
    <cfRule type="expression" dxfId="444" priority="429">
      <formula>AA22="COLORIR"</formula>
    </cfRule>
  </conditionalFormatting>
  <conditionalFormatting sqref="AA24">
    <cfRule type="expression" dxfId="443" priority="428">
      <formula>AA24="COLORIR"</formula>
    </cfRule>
  </conditionalFormatting>
  <conditionalFormatting sqref="AA26">
    <cfRule type="expression" dxfId="442" priority="427">
      <formula>AA26="COLORIR"</formula>
    </cfRule>
  </conditionalFormatting>
  <conditionalFormatting sqref="AA28">
    <cfRule type="expression" dxfId="441" priority="426">
      <formula>AA28="COLORIR"</formula>
    </cfRule>
  </conditionalFormatting>
  <conditionalFormatting sqref="AA30">
    <cfRule type="expression" dxfId="440" priority="425">
      <formula>AA30="COLORIR"</formula>
    </cfRule>
  </conditionalFormatting>
  <conditionalFormatting sqref="AA32">
    <cfRule type="expression" dxfId="439" priority="424">
      <formula>AA32="COLORIR"</formula>
    </cfRule>
  </conditionalFormatting>
  <conditionalFormatting sqref="AA34">
    <cfRule type="expression" dxfId="438" priority="423">
      <formula>AA34="COLORIR"</formula>
    </cfRule>
  </conditionalFormatting>
  <conditionalFormatting sqref="AA36">
    <cfRule type="expression" dxfId="437" priority="422">
      <formula>AA36="COLORIR"</formula>
    </cfRule>
  </conditionalFormatting>
  <conditionalFormatting sqref="AA38">
    <cfRule type="expression" dxfId="436" priority="421">
      <formula>AA38="COLORIR"</formula>
    </cfRule>
  </conditionalFormatting>
  <conditionalFormatting sqref="AA40">
    <cfRule type="expression" dxfId="435" priority="420">
      <formula>AA40="COLORIR"</formula>
    </cfRule>
  </conditionalFormatting>
  <conditionalFormatting sqref="AC10">
    <cfRule type="expression" dxfId="434" priority="419">
      <formula>AC10="COLORIR"</formula>
    </cfRule>
  </conditionalFormatting>
  <conditionalFormatting sqref="AC12">
    <cfRule type="expression" dxfId="433" priority="418">
      <formula>AC12="COLORIR"</formula>
    </cfRule>
  </conditionalFormatting>
  <conditionalFormatting sqref="AC42 AC44 AC46 AC48 AC50 AC52 AC54 AC56 AC58 AC60 AC62 AC64 AC66 AC68 AC70 AC72 AC74 AC76">
    <cfRule type="expression" dxfId="432" priority="417">
      <formula>AC42="COLORIR"</formula>
    </cfRule>
  </conditionalFormatting>
  <conditionalFormatting sqref="AC14">
    <cfRule type="expression" dxfId="431" priority="416">
      <formula>AC14="COLORIR"</formula>
    </cfRule>
  </conditionalFormatting>
  <conditionalFormatting sqref="AC16">
    <cfRule type="expression" dxfId="430" priority="415">
      <formula>AC16="COLORIR"</formula>
    </cfRule>
  </conditionalFormatting>
  <conditionalFormatting sqref="AC18">
    <cfRule type="expression" dxfId="429" priority="414">
      <formula>AC18="COLORIR"</formula>
    </cfRule>
  </conditionalFormatting>
  <conditionalFormatting sqref="AC20">
    <cfRule type="expression" dxfId="428" priority="413">
      <formula>AC20="COLORIR"</formula>
    </cfRule>
  </conditionalFormatting>
  <conditionalFormatting sqref="AC22">
    <cfRule type="expression" dxfId="427" priority="412">
      <formula>AC22="COLORIR"</formula>
    </cfRule>
  </conditionalFormatting>
  <conditionalFormatting sqref="AC24">
    <cfRule type="expression" dxfId="426" priority="411">
      <formula>AC24="COLORIR"</formula>
    </cfRule>
  </conditionalFormatting>
  <conditionalFormatting sqref="AC26">
    <cfRule type="expression" dxfId="425" priority="410">
      <formula>AC26="COLORIR"</formula>
    </cfRule>
  </conditionalFormatting>
  <conditionalFormatting sqref="AC28">
    <cfRule type="expression" dxfId="424" priority="409">
      <formula>AC28="COLORIR"</formula>
    </cfRule>
  </conditionalFormatting>
  <conditionalFormatting sqref="AC30">
    <cfRule type="expression" dxfId="423" priority="408">
      <formula>AC30="COLORIR"</formula>
    </cfRule>
  </conditionalFormatting>
  <conditionalFormatting sqref="AC32">
    <cfRule type="expression" dxfId="422" priority="407">
      <formula>AC32="COLORIR"</formula>
    </cfRule>
  </conditionalFormatting>
  <conditionalFormatting sqref="AC34">
    <cfRule type="expression" dxfId="421" priority="406">
      <formula>AC34="COLORIR"</formula>
    </cfRule>
  </conditionalFormatting>
  <conditionalFormatting sqref="AC36">
    <cfRule type="expression" dxfId="420" priority="405">
      <formula>AC36="COLORIR"</formula>
    </cfRule>
  </conditionalFormatting>
  <conditionalFormatting sqref="AC38">
    <cfRule type="expression" dxfId="419" priority="404">
      <formula>AC38="COLORIR"</formula>
    </cfRule>
  </conditionalFormatting>
  <conditionalFormatting sqref="AC40">
    <cfRule type="expression" dxfId="418" priority="403">
      <formula>AC40="COLORIR"</formula>
    </cfRule>
  </conditionalFormatting>
  <conditionalFormatting sqref="AE10">
    <cfRule type="expression" dxfId="417" priority="402">
      <formula>AE10="COLORIR"</formula>
    </cfRule>
  </conditionalFormatting>
  <conditionalFormatting sqref="AE12">
    <cfRule type="expression" dxfId="416" priority="401">
      <formula>AE12="COLORIR"</formula>
    </cfRule>
  </conditionalFormatting>
  <conditionalFormatting sqref="AE42 AE44 AE46 AE48 AE50 AE52 AE54 AE56 AE58 AE60 AE62 AE64 AE66 AE68 AE70 AE72 AE74 AE76">
    <cfRule type="expression" dxfId="415" priority="400">
      <formula>AE42="COLORIR"</formula>
    </cfRule>
  </conditionalFormatting>
  <conditionalFormatting sqref="AE14">
    <cfRule type="expression" dxfId="414" priority="399">
      <formula>AE14="COLORIR"</formula>
    </cfRule>
  </conditionalFormatting>
  <conditionalFormatting sqref="AE16">
    <cfRule type="expression" dxfId="413" priority="398">
      <formula>AE16="COLORIR"</formula>
    </cfRule>
  </conditionalFormatting>
  <conditionalFormatting sqref="AE18">
    <cfRule type="expression" dxfId="412" priority="397">
      <formula>AE18="COLORIR"</formula>
    </cfRule>
  </conditionalFormatting>
  <conditionalFormatting sqref="AE20">
    <cfRule type="expression" dxfId="411" priority="396">
      <formula>AE20="COLORIR"</formula>
    </cfRule>
  </conditionalFormatting>
  <conditionalFormatting sqref="AE22">
    <cfRule type="expression" dxfId="410" priority="395">
      <formula>AE22="COLORIR"</formula>
    </cfRule>
  </conditionalFormatting>
  <conditionalFormatting sqref="AE24">
    <cfRule type="expression" dxfId="409" priority="394">
      <formula>AE24="COLORIR"</formula>
    </cfRule>
  </conditionalFormatting>
  <conditionalFormatting sqref="AE26">
    <cfRule type="expression" dxfId="408" priority="393">
      <formula>AE26="COLORIR"</formula>
    </cfRule>
  </conditionalFormatting>
  <conditionalFormatting sqref="AE28">
    <cfRule type="expression" dxfId="407" priority="392">
      <formula>AE28="COLORIR"</formula>
    </cfRule>
  </conditionalFormatting>
  <conditionalFormatting sqref="AE30">
    <cfRule type="expression" dxfId="406" priority="391">
      <formula>AE30="COLORIR"</formula>
    </cfRule>
  </conditionalFormatting>
  <conditionalFormatting sqref="AE32">
    <cfRule type="expression" dxfId="405" priority="390">
      <formula>AE32="COLORIR"</formula>
    </cfRule>
  </conditionalFormatting>
  <conditionalFormatting sqref="AE34">
    <cfRule type="expression" dxfId="404" priority="389">
      <formula>AE34="COLORIR"</formula>
    </cfRule>
  </conditionalFormatting>
  <conditionalFormatting sqref="AE36">
    <cfRule type="expression" dxfId="403" priority="388">
      <formula>AE36="COLORIR"</formula>
    </cfRule>
  </conditionalFormatting>
  <conditionalFormatting sqref="AE38">
    <cfRule type="expression" dxfId="402" priority="387">
      <formula>AE38="COLORIR"</formula>
    </cfRule>
  </conditionalFormatting>
  <conditionalFormatting sqref="AE40">
    <cfRule type="expression" dxfId="401" priority="386">
      <formula>AE40="COLORIR"</formula>
    </cfRule>
  </conditionalFormatting>
  <conditionalFormatting sqref="AG10">
    <cfRule type="expression" dxfId="400" priority="385">
      <formula>AG10="COLORIR"</formula>
    </cfRule>
  </conditionalFormatting>
  <conditionalFormatting sqref="AG12">
    <cfRule type="expression" dxfId="399" priority="384">
      <formula>AG12="COLORIR"</formula>
    </cfRule>
  </conditionalFormatting>
  <conditionalFormatting sqref="AG42 AG44 AG46 AG48 AG50 AG52 AG54 AG56 AG58 AG60 AG62 AG64 AG66 AG68 AG70 AG72 AG74 AG76">
    <cfRule type="expression" dxfId="398" priority="383">
      <formula>AG42="COLORIR"</formula>
    </cfRule>
  </conditionalFormatting>
  <conditionalFormatting sqref="AG14">
    <cfRule type="expression" dxfId="397" priority="382">
      <formula>AG14="COLORIR"</formula>
    </cfRule>
  </conditionalFormatting>
  <conditionalFormatting sqref="AG16">
    <cfRule type="expression" dxfId="396" priority="381">
      <formula>AG16="COLORIR"</formula>
    </cfRule>
  </conditionalFormatting>
  <conditionalFormatting sqref="AG18">
    <cfRule type="expression" dxfId="395" priority="380">
      <formula>AG18="COLORIR"</formula>
    </cfRule>
  </conditionalFormatting>
  <conditionalFormatting sqref="AG20">
    <cfRule type="expression" dxfId="394" priority="379">
      <formula>AG20="COLORIR"</formula>
    </cfRule>
  </conditionalFormatting>
  <conditionalFormatting sqref="AG22">
    <cfRule type="expression" dxfId="393" priority="378">
      <formula>AG22="COLORIR"</formula>
    </cfRule>
  </conditionalFormatting>
  <conditionalFormatting sqref="AG24">
    <cfRule type="expression" dxfId="392" priority="377">
      <formula>AG24="COLORIR"</formula>
    </cfRule>
  </conditionalFormatting>
  <conditionalFormatting sqref="AG26">
    <cfRule type="expression" dxfId="391" priority="376">
      <formula>AG26="COLORIR"</formula>
    </cfRule>
  </conditionalFormatting>
  <conditionalFormatting sqref="AG28">
    <cfRule type="expression" dxfId="390" priority="375">
      <formula>AG28="COLORIR"</formula>
    </cfRule>
  </conditionalFormatting>
  <conditionalFormatting sqref="AG30">
    <cfRule type="expression" dxfId="389" priority="374">
      <formula>AG30="COLORIR"</formula>
    </cfRule>
  </conditionalFormatting>
  <conditionalFormatting sqref="AG32">
    <cfRule type="expression" dxfId="388" priority="373">
      <formula>AG32="COLORIR"</formula>
    </cfRule>
  </conditionalFormatting>
  <conditionalFormatting sqref="AG34">
    <cfRule type="expression" dxfId="387" priority="372">
      <formula>AG34="COLORIR"</formula>
    </cfRule>
  </conditionalFormatting>
  <conditionalFormatting sqref="AG36">
    <cfRule type="expression" dxfId="386" priority="371">
      <formula>AG36="COLORIR"</formula>
    </cfRule>
  </conditionalFormatting>
  <conditionalFormatting sqref="AG38">
    <cfRule type="expression" dxfId="385" priority="370">
      <formula>AG38="COLORIR"</formula>
    </cfRule>
  </conditionalFormatting>
  <conditionalFormatting sqref="AG40">
    <cfRule type="expression" dxfId="384" priority="369">
      <formula>AG40="COLORIR"</formula>
    </cfRule>
  </conditionalFormatting>
  <conditionalFormatting sqref="AI10">
    <cfRule type="expression" dxfId="383" priority="368">
      <formula>AI10="COLORIR"</formula>
    </cfRule>
  </conditionalFormatting>
  <conditionalFormatting sqref="AI12">
    <cfRule type="expression" dxfId="382" priority="367">
      <formula>AI12="COLORIR"</formula>
    </cfRule>
  </conditionalFormatting>
  <conditionalFormatting sqref="AI42 AI44 AI46 AI48 AI50 AI52 AI54 AI56 AI58 AI60 AI62 AI64 AI66 AI68 AI70 AI72 AI74 AI76">
    <cfRule type="expression" dxfId="381" priority="366">
      <formula>AI42="COLORIR"</formula>
    </cfRule>
  </conditionalFormatting>
  <conditionalFormatting sqref="AI14">
    <cfRule type="expression" dxfId="380" priority="365">
      <formula>AI14="COLORIR"</formula>
    </cfRule>
  </conditionalFormatting>
  <conditionalFormatting sqref="AI16">
    <cfRule type="expression" dxfId="379" priority="364">
      <formula>AI16="COLORIR"</formula>
    </cfRule>
  </conditionalFormatting>
  <conditionalFormatting sqref="AI18">
    <cfRule type="expression" dxfId="378" priority="363">
      <formula>AI18="COLORIR"</formula>
    </cfRule>
  </conditionalFormatting>
  <conditionalFormatting sqref="AI20">
    <cfRule type="expression" dxfId="377" priority="362">
      <formula>AI20="COLORIR"</formula>
    </cfRule>
  </conditionalFormatting>
  <conditionalFormatting sqref="AI22">
    <cfRule type="expression" dxfId="376" priority="361">
      <formula>AI22="COLORIR"</formula>
    </cfRule>
  </conditionalFormatting>
  <conditionalFormatting sqref="AI24">
    <cfRule type="expression" dxfId="375" priority="360">
      <formula>AI24="COLORIR"</formula>
    </cfRule>
  </conditionalFormatting>
  <conditionalFormatting sqref="AI26">
    <cfRule type="expression" dxfId="374" priority="359">
      <formula>AI26="COLORIR"</formula>
    </cfRule>
  </conditionalFormatting>
  <conditionalFormatting sqref="AI28">
    <cfRule type="expression" dxfId="373" priority="358">
      <formula>AI28="COLORIR"</formula>
    </cfRule>
  </conditionalFormatting>
  <conditionalFormatting sqref="AI30">
    <cfRule type="expression" dxfId="372" priority="357">
      <formula>AI30="COLORIR"</formula>
    </cfRule>
  </conditionalFormatting>
  <conditionalFormatting sqref="AI32">
    <cfRule type="expression" dxfId="371" priority="356">
      <formula>AI32="COLORIR"</formula>
    </cfRule>
  </conditionalFormatting>
  <conditionalFormatting sqref="AI34">
    <cfRule type="expression" dxfId="370" priority="355">
      <formula>AI34="COLORIR"</formula>
    </cfRule>
  </conditionalFormatting>
  <conditionalFormatting sqref="AI36">
    <cfRule type="expression" dxfId="369" priority="354">
      <formula>AI36="COLORIR"</formula>
    </cfRule>
  </conditionalFormatting>
  <conditionalFormatting sqref="AI38">
    <cfRule type="expression" dxfId="368" priority="353">
      <formula>AI38="COLORIR"</formula>
    </cfRule>
  </conditionalFormatting>
  <conditionalFormatting sqref="AI40">
    <cfRule type="expression" dxfId="367" priority="352">
      <formula>AI40="COLORIR"</formula>
    </cfRule>
  </conditionalFormatting>
  <conditionalFormatting sqref="AK10">
    <cfRule type="expression" dxfId="366" priority="351">
      <formula>AK10="COLORIR"</formula>
    </cfRule>
  </conditionalFormatting>
  <conditionalFormatting sqref="AK12">
    <cfRule type="expression" dxfId="365" priority="350">
      <formula>AK12="COLORIR"</formula>
    </cfRule>
  </conditionalFormatting>
  <conditionalFormatting sqref="AK42 AK44 AK46 AK48 AK50 AK52 AK54 AK56 AK58 AK60 AK62 AK64 AK66 AK68 AK70 AK72 AK74 AK76">
    <cfRule type="expression" dxfId="364" priority="349">
      <formula>AK42="COLORIR"</formula>
    </cfRule>
  </conditionalFormatting>
  <conditionalFormatting sqref="AK14">
    <cfRule type="expression" dxfId="363" priority="348">
      <formula>AK14="COLORIR"</formula>
    </cfRule>
  </conditionalFormatting>
  <conditionalFormatting sqref="AK16">
    <cfRule type="expression" dxfId="362" priority="347">
      <formula>AK16="COLORIR"</formula>
    </cfRule>
  </conditionalFormatting>
  <conditionalFormatting sqref="AK18">
    <cfRule type="expression" dxfId="361" priority="346">
      <formula>AK18="COLORIR"</formula>
    </cfRule>
  </conditionalFormatting>
  <conditionalFormatting sqref="AK20">
    <cfRule type="expression" dxfId="360" priority="345">
      <formula>AK20="COLORIR"</formula>
    </cfRule>
  </conditionalFormatting>
  <conditionalFormatting sqref="AK22">
    <cfRule type="expression" dxfId="359" priority="344">
      <formula>AK22="COLORIR"</formula>
    </cfRule>
  </conditionalFormatting>
  <conditionalFormatting sqref="AK24">
    <cfRule type="expression" dxfId="358" priority="343">
      <formula>AK24="COLORIR"</formula>
    </cfRule>
  </conditionalFormatting>
  <conditionalFormatting sqref="AK26">
    <cfRule type="expression" dxfId="357" priority="342">
      <formula>AK26="COLORIR"</formula>
    </cfRule>
  </conditionalFormatting>
  <conditionalFormatting sqref="AK28">
    <cfRule type="expression" dxfId="356" priority="341">
      <formula>AK28="COLORIR"</formula>
    </cfRule>
  </conditionalFormatting>
  <conditionalFormatting sqref="AK30">
    <cfRule type="expression" dxfId="355" priority="340">
      <formula>AK30="COLORIR"</formula>
    </cfRule>
  </conditionalFormatting>
  <conditionalFormatting sqref="AK32">
    <cfRule type="expression" dxfId="354" priority="339">
      <formula>AK32="COLORIR"</formula>
    </cfRule>
  </conditionalFormatting>
  <conditionalFormatting sqref="AK34">
    <cfRule type="expression" dxfId="353" priority="338">
      <formula>AK34="COLORIR"</formula>
    </cfRule>
  </conditionalFormatting>
  <conditionalFormatting sqref="AK36">
    <cfRule type="expression" dxfId="352" priority="337">
      <formula>AK36="COLORIR"</formula>
    </cfRule>
  </conditionalFormatting>
  <conditionalFormatting sqref="AK38">
    <cfRule type="expression" dxfId="351" priority="336">
      <formula>AK38="COLORIR"</formula>
    </cfRule>
  </conditionalFormatting>
  <conditionalFormatting sqref="AK40">
    <cfRule type="expression" dxfId="350" priority="335">
      <formula>AK40="COLORIR"</formula>
    </cfRule>
  </conditionalFormatting>
  <conditionalFormatting sqref="AM10">
    <cfRule type="expression" dxfId="349" priority="334">
      <formula>AM10="COLORIR"</formula>
    </cfRule>
  </conditionalFormatting>
  <conditionalFormatting sqref="AM12">
    <cfRule type="expression" dxfId="348" priority="333">
      <formula>AM12="COLORIR"</formula>
    </cfRule>
  </conditionalFormatting>
  <conditionalFormatting sqref="AM42 AM44 AM46 AM48 AM50 AM52 AM54 AM56 AM58 AM60 AM62 AM64 AM66 AM68 AM70 AM72 AM74 AM76">
    <cfRule type="expression" dxfId="347" priority="332">
      <formula>AM42="COLORIR"</formula>
    </cfRule>
  </conditionalFormatting>
  <conditionalFormatting sqref="AM14">
    <cfRule type="expression" dxfId="346" priority="331">
      <formula>AM14="COLORIR"</formula>
    </cfRule>
  </conditionalFormatting>
  <conditionalFormatting sqref="AM16">
    <cfRule type="expression" dxfId="345" priority="330">
      <formula>AM16="COLORIR"</formula>
    </cfRule>
  </conditionalFormatting>
  <conditionalFormatting sqref="AM18">
    <cfRule type="expression" dxfId="344" priority="329">
      <formula>AM18="COLORIR"</formula>
    </cfRule>
  </conditionalFormatting>
  <conditionalFormatting sqref="AM20">
    <cfRule type="expression" dxfId="343" priority="328">
      <formula>AM20="COLORIR"</formula>
    </cfRule>
  </conditionalFormatting>
  <conditionalFormatting sqref="AM22">
    <cfRule type="expression" dxfId="342" priority="327">
      <formula>AM22="COLORIR"</formula>
    </cfRule>
  </conditionalFormatting>
  <conditionalFormatting sqref="AM24">
    <cfRule type="expression" dxfId="341" priority="326">
      <formula>AM24="COLORIR"</formula>
    </cfRule>
  </conditionalFormatting>
  <conditionalFormatting sqref="AM26">
    <cfRule type="expression" dxfId="340" priority="325">
      <formula>AM26="COLORIR"</formula>
    </cfRule>
  </conditionalFormatting>
  <conditionalFormatting sqref="AM28">
    <cfRule type="expression" dxfId="339" priority="324">
      <formula>AM28="COLORIR"</formula>
    </cfRule>
  </conditionalFormatting>
  <conditionalFormatting sqref="AM30">
    <cfRule type="expression" dxfId="338" priority="323">
      <formula>AM30="COLORIR"</formula>
    </cfRule>
  </conditionalFormatting>
  <conditionalFormatting sqref="AM32">
    <cfRule type="expression" dxfId="337" priority="322">
      <formula>AM32="COLORIR"</formula>
    </cfRule>
  </conditionalFormatting>
  <conditionalFormatting sqref="AM34">
    <cfRule type="expression" dxfId="336" priority="321">
      <formula>AM34="COLORIR"</formula>
    </cfRule>
  </conditionalFormatting>
  <conditionalFormatting sqref="AM36">
    <cfRule type="expression" dxfId="335" priority="320">
      <formula>AM36="COLORIR"</formula>
    </cfRule>
  </conditionalFormatting>
  <conditionalFormatting sqref="AM38">
    <cfRule type="expression" dxfId="334" priority="319">
      <formula>AM38="COLORIR"</formula>
    </cfRule>
  </conditionalFormatting>
  <conditionalFormatting sqref="AM40">
    <cfRule type="expression" dxfId="333" priority="318">
      <formula>AM40="COLORIR"</formula>
    </cfRule>
  </conditionalFormatting>
  <conditionalFormatting sqref="AO10">
    <cfRule type="expression" dxfId="332" priority="317">
      <formula>AO10="COLORIR"</formula>
    </cfRule>
  </conditionalFormatting>
  <conditionalFormatting sqref="AO12">
    <cfRule type="expression" dxfId="331" priority="316">
      <formula>AO12="COLORIR"</formula>
    </cfRule>
  </conditionalFormatting>
  <conditionalFormatting sqref="AO42 AO44 AO46 AO48 AO50 AO52 AO54 AO56 AO58 AO60 AO62 AO64 AO66 AO68 AO70 AO72 AO74 AO76">
    <cfRule type="expression" dxfId="330" priority="315">
      <formula>AO42="COLORIR"</formula>
    </cfRule>
  </conditionalFormatting>
  <conditionalFormatting sqref="AO14">
    <cfRule type="expression" dxfId="329" priority="314">
      <formula>AO14="COLORIR"</formula>
    </cfRule>
  </conditionalFormatting>
  <conditionalFormatting sqref="AO16">
    <cfRule type="expression" dxfId="328" priority="313">
      <formula>AO16="COLORIR"</formula>
    </cfRule>
  </conditionalFormatting>
  <conditionalFormatting sqref="AO18">
    <cfRule type="expression" dxfId="327" priority="312">
      <formula>AO18="COLORIR"</formula>
    </cfRule>
  </conditionalFormatting>
  <conditionalFormatting sqref="AO20">
    <cfRule type="expression" dxfId="326" priority="311">
      <formula>AO20="COLORIR"</formula>
    </cfRule>
  </conditionalFormatting>
  <conditionalFormatting sqref="AO22">
    <cfRule type="expression" dxfId="325" priority="310">
      <formula>AO22="COLORIR"</formula>
    </cfRule>
  </conditionalFormatting>
  <conditionalFormatting sqref="AO24">
    <cfRule type="expression" dxfId="324" priority="309">
      <formula>AO24="COLORIR"</formula>
    </cfRule>
  </conditionalFormatting>
  <conditionalFormatting sqref="AO26">
    <cfRule type="expression" dxfId="323" priority="308">
      <formula>AO26="COLORIR"</formula>
    </cfRule>
  </conditionalFormatting>
  <conditionalFormatting sqref="AO28">
    <cfRule type="expression" dxfId="322" priority="307">
      <formula>AO28="COLORIR"</formula>
    </cfRule>
  </conditionalFormatting>
  <conditionalFormatting sqref="AO30">
    <cfRule type="expression" dxfId="321" priority="306">
      <formula>AO30="COLORIR"</formula>
    </cfRule>
  </conditionalFormatting>
  <conditionalFormatting sqref="AO32">
    <cfRule type="expression" dxfId="320" priority="305">
      <formula>AO32="COLORIR"</formula>
    </cfRule>
  </conditionalFormatting>
  <conditionalFormatting sqref="AO34">
    <cfRule type="expression" dxfId="319" priority="304">
      <formula>AO34="COLORIR"</formula>
    </cfRule>
  </conditionalFormatting>
  <conditionalFormatting sqref="AO36">
    <cfRule type="expression" dxfId="318" priority="303">
      <formula>AO36="COLORIR"</formula>
    </cfRule>
  </conditionalFormatting>
  <conditionalFormatting sqref="AO38">
    <cfRule type="expression" dxfId="317" priority="302">
      <formula>AO38="COLORIR"</formula>
    </cfRule>
  </conditionalFormatting>
  <conditionalFormatting sqref="AO40">
    <cfRule type="expression" dxfId="316" priority="301">
      <formula>AO40="COLORIR"</formula>
    </cfRule>
  </conditionalFormatting>
  <conditionalFormatting sqref="AQ10">
    <cfRule type="expression" dxfId="315" priority="300">
      <formula>AQ10="COLORIR"</formula>
    </cfRule>
  </conditionalFormatting>
  <conditionalFormatting sqref="AQ12">
    <cfRule type="expression" dxfId="314" priority="299">
      <formula>AQ12="COLORIR"</formula>
    </cfRule>
  </conditionalFormatting>
  <conditionalFormatting sqref="AQ42 AQ44 AQ46 AQ48 AQ50 AQ52 AQ54 AQ56 AQ58 AQ60 AQ62 AQ64 AQ66 AQ68 AQ70 AQ72 AQ74 AQ76">
    <cfRule type="expression" dxfId="313" priority="298">
      <formula>AQ42="COLORIR"</formula>
    </cfRule>
  </conditionalFormatting>
  <conditionalFormatting sqref="AQ14">
    <cfRule type="expression" dxfId="312" priority="297">
      <formula>AQ14="COLORIR"</formula>
    </cfRule>
  </conditionalFormatting>
  <conditionalFormatting sqref="AQ16">
    <cfRule type="expression" dxfId="311" priority="296">
      <formula>AQ16="COLORIR"</formula>
    </cfRule>
  </conditionalFormatting>
  <conditionalFormatting sqref="AQ18">
    <cfRule type="expression" dxfId="310" priority="295">
      <formula>AQ18="COLORIR"</formula>
    </cfRule>
  </conditionalFormatting>
  <conditionalFormatting sqref="AQ20">
    <cfRule type="expression" dxfId="309" priority="294">
      <formula>AQ20="COLORIR"</formula>
    </cfRule>
  </conditionalFormatting>
  <conditionalFormatting sqref="AQ22">
    <cfRule type="expression" dxfId="308" priority="293">
      <formula>AQ22="COLORIR"</formula>
    </cfRule>
  </conditionalFormatting>
  <conditionalFormatting sqref="AQ24">
    <cfRule type="expression" dxfId="307" priority="292">
      <formula>AQ24="COLORIR"</formula>
    </cfRule>
  </conditionalFormatting>
  <conditionalFormatting sqref="AQ26">
    <cfRule type="expression" dxfId="306" priority="291">
      <formula>AQ26="COLORIR"</formula>
    </cfRule>
  </conditionalFormatting>
  <conditionalFormatting sqref="AQ28">
    <cfRule type="expression" dxfId="305" priority="290">
      <formula>AQ28="COLORIR"</formula>
    </cfRule>
  </conditionalFormatting>
  <conditionalFormatting sqref="AQ30">
    <cfRule type="expression" dxfId="304" priority="289">
      <formula>AQ30="COLORIR"</formula>
    </cfRule>
  </conditionalFormatting>
  <conditionalFormatting sqref="AQ32">
    <cfRule type="expression" dxfId="303" priority="288">
      <formula>AQ32="COLORIR"</formula>
    </cfRule>
  </conditionalFormatting>
  <conditionalFormatting sqref="AQ34">
    <cfRule type="expression" dxfId="302" priority="287">
      <formula>AQ34="COLORIR"</formula>
    </cfRule>
  </conditionalFormatting>
  <conditionalFormatting sqref="AQ36">
    <cfRule type="expression" dxfId="301" priority="286">
      <formula>AQ36="COLORIR"</formula>
    </cfRule>
  </conditionalFormatting>
  <conditionalFormatting sqref="AQ38">
    <cfRule type="expression" dxfId="300" priority="285">
      <formula>AQ38="COLORIR"</formula>
    </cfRule>
  </conditionalFormatting>
  <conditionalFormatting sqref="AQ40">
    <cfRule type="expression" dxfId="299" priority="284">
      <formula>AQ40="COLORIR"</formula>
    </cfRule>
  </conditionalFormatting>
  <conditionalFormatting sqref="AS10">
    <cfRule type="expression" dxfId="298" priority="283">
      <formula>AS10="COLORIR"</formula>
    </cfRule>
  </conditionalFormatting>
  <conditionalFormatting sqref="AS12">
    <cfRule type="expression" dxfId="297" priority="282">
      <formula>AS12="COLORIR"</formula>
    </cfRule>
  </conditionalFormatting>
  <conditionalFormatting sqref="AS42 AS44 AS46 AS48 AS50 AS52 AS54 AS56 AS58 AS60 AS62 AS64 AS66 AS68 AS70 AS72 AS74 AS76">
    <cfRule type="expression" dxfId="296" priority="281">
      <formula>AS42="COLORIR"</formula>
    </cfRule>
  </conditionalFormatting>
  <conditionalFormatting sqref="AS14">
    <cfRule type="expression" dxfId="295" priority="280">
      <formula>AS14="COLORIR"</formula>
    </cfRule>
  </conditionalFormatting>
  <conditionalFormatting sqref="AS16">
    <cfRule type="expression" dxfId="294" priority="279">
      <formula>AS16="COLORIR"</formula>
    </cfRule>
  </conditionalFormatting>
  <conditionalFormatting sqref="AS18">
    <cfRule type="expression" dxfId="293" priority="278">
      <formula>AS18="COLORIR"</formula>
    </cfRule>
  </conditionalFormatting>
  <conditionalFormatting sqref="AS20">
    <cfRule type="expression" dxfId="292" priority="277">
      <formula>AS20="COLORIR"</formula>
    </cfRule>
  </conditionalFormatting>
  <conditionalFormatting sqref="AS22">
    <cfRule type="expression" dxfId="291" priority="276">
      <formula>AS22="COLORIR"</formula>
    </cfRule>
  </conditionalFormatting>
  <conditionalFormatting sqref="AS24">
    <cfRule type="expression" dxfId="290" priority="275">
      <formula>AS24="COLORIR"</formula>
    </cfRule>
  </conditionalFormatting>
  <conditionalFormatting sqref="AS26">
    <cfRule type="expression" dxfId="289" priority="274">
      <formula>AS26="COLORIR"</formula>
    </cfRule>
  </conditionalFormatting>
  <conditionalFormatting sqref="AS28">
    <cfRule type="expression" dxfId="288" priority="273">
      <formula>AS28="COLORIR"</formula>
    </cfRule>
  </conditionalFormatting>
  <conditionalFormatting sqref="AS30">
    <cfRule type="expression" dxfId="287" priority="272">
      <formula>AS30="COLORIR"</formula>
    </cfRule>
  </conditionalFormatting>
  <conditionalFormatting sqref="AS32">
    <cfRule type="expression" dxfId="286" priority="271">
      <formula>AS32="COLORIR"</formula>
    </cfRule>
  </conditionalFormatting>
  <conditionalFormatting sqref="AS34">
    <cfRule type="expression" dxfId="285" priority="270">
      <formula>AS34="COLORIR"</formula>
    </cfRule>
  </conditionalFormatting>
  <conditionalFormatting sqref="AS36">
    <cfRule type="expression" dxfId="284" priority="269">
      <formula>AS36="COLORIR"</formula>
    </cfRule>
  </conditionalFormatting>
  <conditionalFormatting sqref="AS38">
    <cfRule type="expression" dxfId="283" priority="268">
      <formula>AS38="COLORIR"</formula>
    </cfRule>
  </conditionalFormatting>
  <conditionalFormatting sqref="AS40">
    <cfRule type="expression" dxfId="282" priority="267">
      <formula>AS40="COLORIR"</formula>
    </cfRule>
  </conditionalFormatting>
  <conditionalFormatting sqref="AU10">
    <cfRule type="expression" dxfId="281" priority="266">
      <formula>AU10="COLORIR"</formula>
    </cfRule>
  </conditionalFormatting>
  <conditionalFormatting sqref="AU12">
    <cfRule type="expression" dxfId="280" priority="265">
      <formula>AU12="COLORIR"</formula>
    </cfRule>
  </conditionalFormatting>
  <conditionalFormatting sqref="AU42 AU44 AU46 AU48 AU50 AU52 AU54 AU56 AU58 AU60 AU62 AU64 AU66 AU68 AU70 AU72 AU74 AU76">
    <cfRule type="expression" dxfId="279" priority="264">
      <formula>AU42="COLORIR"</formula>
    </cfRule>
  </conditionalFormatting>
  <conditionalFormatting sqref="AU14">
    <cfRule type="expression" dxfId="278" priority="263">
      <formula>AU14="COLORIR"</formula>
    </cfRule>
  </conditionalFormatting>
  <conditionalFormatting sqref="AU16">
    <cfRule type="expression" dxfId="277" priority="262">
      <formula>AU16="COLORIR"</formula>
    </cfRule>
  </conditionalFormatting>
  <conditionalFormatting sqref="AU18">
    <cfRule type="expression" dxfId="276" priority="261">
      <formula>AU18="COLORIR"</formula>
    </cfRule>
  </conditionalFormatting>
  <conditionalFormatting sqref="AU20">
    <cfRule type="expression" dxfId="275" priority="260">
      <formula>AU20="COLORIR"</formula>
    </cfRule>
  </conditionalFormatting>
  <conditionalFormatting sqref="AU22">
    <cfRule type="expression" dxfId="274" priority="259">
      <formula>AU22="COLORIR"</formula>
    </cfRule>
  </conditionalFormatting>
  <conditionalFormatting sqref="AU24">
    <cfRule type="expression" dxfId="273" priority="258">
      <formula>AU24="COLORIR"</formula>
    </cfRule>
  </conditionalFormatting>
  <conditionalFormatting sqref="AU26">
    <cfRule type="expression" dxfId="272" priority="257">
      <formula>AU26="COLORIR"</formula>
    </cfRule>
  </conditionalFormatting>
  <conditionalFormatting sqref="AU28">
    <cfRule type="expression" dxfId="271" priority="256">
      <formula>AU28="COLORIR"</formula>
    </cfRule>
  </conditionalFormatting>
  <conditionalFormatting sqref="AU30">
    <cfRule type="expression" dxfId="270" priority="255">
      <formula>AU30="COLORIR"</formula>
    </cfRule>
  </conditionalFormatting>
  <conditionalFormatting sqref="AU32">
    <cfRule type="expression" dxfId="269" priority="254">
      <formula>AU32="COLORIR"</formula>
    </cfRule>
  </conditionalFormatting>
  <conditionalFormatting sqref="AU34">
    <cfRule type="expression" dxfId="268" priority="253">
      <formula>AU34="COLORIR"</formula>
    </cfRule>
  </conditionalFormatting>
  <conditionalFormatting sqref="AU36">
    <cfRule type="expression" dxfId="267" priority="252">
      <formula>AU36="COLORIR"</formula>
    </cfRule>
  </conditionalFormatting>
  <conditionalFormatting sqref="AU38">
    <cfRule type="expression" dxfId="266" priority="251">
      <formula>AU38="COLORIR"</formula>
    </cfRule>
  </conditionalFormatting>
  <conditionalFormatting sqref="AU40">
    <cfRule type="expression" dxfId="265" priority="250">
      <formula>AU40="COLORIR"</formula>
    </cfRule>
  </conditionalFormatting>
  <conditionalFormatting sqref="AW10">
    <cfRule type="expression" dxfId="264" priority="249">
      <formula>AW10="COLORIR"</formula>
    </cfRule>
  </conditionalFormatting>
  <conditionalFormatting sqref="AW12">
    <cfRule type="expression" dxfId="263" priority="248">
      <formula>AW12="COLORIR"</formula>
    </cfRule>
  </conditionalFormatting>
  <conditionalFormatting sqref="AW42 AW44 AW46 AW48 AW50 AW52 AW54 AW56 AW58 AW60 AW62 AW64 AW66 AW68 AW70 AW72 AW74 AW76">
    <cfRule type="expression" dxfId="262" priority="247">
      <formula>AW42="COLORIR"</formula>
    </cfRule>
  </conditionalFormatting>
  <conditionalFormatting sqref="AW14">
    <cfRule type="expression" dxfId="261" priority="246">
      <formula>AW14="COLORIR"</formula>
    </cfRule>
  </conditionalFormatting>
  <conditionalFormatting sqref="AW16">
    <cfRule type="expression" dxfId="260" priority="245">
      <formula>AW16="COLORIR"</formula>
    </cfRule>
  </conditionalFormatting>
  <conditionalFormatting sqref="AW18">
    <cfRule type="expression" dxfId="259" priority="244">
      <formula>AW18="COLORIR"</formula>
    </cfRule>
  </conditionalFormatting>
  <conditionalFormatting sqref="AW20">
    <cfRule type="expression" dxfId="258" priority="243">
      <formula>AW20="COLORIR"</formula>
    </cfRule>
  </conditionalFormatting>
  <conditionalFormatting sqref="AW22">
    <cfRule type="expression" dxfId="257" priority="242">
      <formula>AW22="COLORIR"</formula>
    </cfRule>
  </conditionalFormatting>
  <conditionalFormatting sqref="AW24">
    <cfRule type="expression" dxfId="256" priority="241">
      <formula>AW24="COLORIR"</formula>
    </cfRule>
  </conditionalFormatting>
  <conditionalFormatting sqref="AW26">
    <cfRule type="expression" dxfId="255" priority="240">
      <formula>AW26="COLORIR"</formula>
    </cfRule>
  </conditionalFormatting>
  <conditionalFormatting sqref="AW28">
    <cfRule type="expression" dxfId="254" priority="239">
      <formula>AW28="COLORIR"</formula>
    </cfRule>
  </conditionalFormatting>
  <conditionalFormatting sqref="AW30">
    <cfRule type="expression" dxfId="253" priority="238">
      <formula>AW30="COLORIR"</formula>
    </cfRule>
  </conditionalFormatting>
  <conditionalFormatting sqref="AW32">
    <cfRule type="expression" dxfId="252" priority="237">
      <formula>AW32="COLORIR"</formula>
    </cfRule>
  </conditionalFormatting>
  <conditionalFormatting sqref="AW34">
    <cfRule type="expression" dxfId="251" priority="236">
      <formula>AW34="COLORIR"</formula>
    </cfRule>
  </conditionalFormatting>
  <conditionalFormatting sqref="AW36">
    <cfRule type="expression" dxfId="250" priority="235">
      <formula>AW36="COLORIR"</formula>
    </cfRule>
  </conditionalFormatting>
  <conditionalFormatting sqref="AW38">
    <cfRule type="expression" dxfId="249" priority="234">
      <formula>AW38="COLORIR"</formula>
    </cfRule>
  </conditionalFormatting>
  <conditionalFormatting sqref="AW40">
    <cfRule type="expression" dxfId="248" priority="233">
      <formula>AW40="COLORIR"</formula>
    </cfRule>
  </conditionalFormatting>
  <conditionalFormatting sqref="AY10">
    <cfRule type="expression" dxfId="247" priority="232">
      <formula>AY10="COLORIR"</formula>
    </cfRule>
  </conditionalFormatting>
  <conditionalFormatting sqref="AY12">
    <cfRule type="expression" dxfId="246" priority="231">
      <formula>AY12="COLORIR"</formula>
    </cfRule>
  </conditionalFormatting>
  <conditionalFormatting sqref="AY42 AY44 AY46 AY48 AY50 AY52 AY54 AY56 AY58 AY60 AY62 AY64 AY66 AY68 AY70 AY72 AY74 AY76">
    <cfRule type="expression" dxfId="245" priority="230">
      <formula>AY42="COLORIR"</formula>
    </cfRule>
  </conditionalFormatting>
  <conditionalFormatting sqref="AY14">
    <cfRule type="expression" dxfId="244" priority="229">
      <formula>AY14="COLORIR"</formula>
    </cfRule>
  </conditionalFormatting>
  <conditionalFormatting sqref="AY16">
    <cfRule type="expression" dxfId="243" priority="228">
      <formula>AY16="COLORIR"</formula>
    </cfRule>
  </conditionalFormatting>
  <conditionalFormatting sqref="AY18">
    <cfRule type="expression" dxfId="242" priority="227">
      <formula>AY18="COLORIR"</formula>
    </cfRule>
  </conditionalFormatting>
  <conditionalFormatting sqref="AY20">
    <cfRule type="expression" dxfId="241" priority="226">
      <formula>AY20="COLORIR"</formula>
    </cfRule>
  </conditionalFormatting>
  <conditionalFormatting sqref="AY22">
    <cfRule type="expression" dxfId="240" priority="225">
      <formula>AY22="COLORIR"</formula>
    </cfRule>
  </conditionalFormatting>
  <conditionalFormatting sqref="AY24">
    <cfRule type="expression" dxfId="239" priority="224">
      <formula>AY24="COLORIR"</formula>
    </cfRule>
  </conditionalFormatting>
  <conditionalFormatting sqref="AY26">
    <cfRule type="expression" dxfId="238" priority="223">
      <formula>AY26="COLORIR"</formula>
    </cfRule>
  </conditionalFormatting>
  <conditionalFormatting sqref="AY28">
    <cfRule type="expression" dxfId="237" priority="222">
      <formula>AY28="COLORIR"</formula>
    </cfRule>
  </conditionalFormatting>
  <conditionalFormatting sqref="AY30">
    <cfRule type="expression" dxfId="236" priority="221">
      <formula>AY30="COLORIR"</formula>
    </cfRule>
  </conditionalFormatting>
  <conditionalFormatting sqref="AY32">
    <cfRule type="expression" dxfId="235" priority="220">
      <formula>AY32="COLORIR"</formula>
    </cfRule>
  </conditionalFormatting>
  <conditionalFormatting sqref="AY34">
    <cfRule type="expression" dxfId="234" priority="219">
      <formula>AY34="COLORIR"</formula>
    </cfRule>
  </conditionalFormatting>
  <conditionalFormatting sqref="AY36">
    <cfRule type="expression" dxfId="233" priority="218">
      <formula>AY36="COLORIR"</formula>
    </cfRule>
  </conditionalFormatting>
  <conditionalFormatting sqref="AY38">
    <cfRule type="expression" dxfId="232" priority="217">
      <formula>AY38="COLORIR"</formula>
    </cfRule>
  </conditionalFormatting>
  <conditionalFormatting sqref="AY40">
    <cfRule type="expression" dxfId="231" priority="216">
      <formula>AY40="COLORIR"</formula>
    </cfRule>
  </conditionalFormatting>
  <conditionalFormatting sqref="BA10">
    <cfRule type="expression" dxfId="230" priority="215">
      <formula>BA10="COLORIR"</formula>
    </cfRule>
  </conditionalFormatting>
  <conditionalFormatting sqref="BA12">
    <cfRule type="expression" dxfId="229" priority="214">
      <formula>BA12="COLORIR"</formula>
    </cfRule>
  </conditionalFormatting>
  <conditionalFormatting sqref="BA42 BA44 BA46 BA48 BA50 BA52 BA54 BA56 BA58 BA60 BA62 BA64 BA66 BA68 BA70 BA72 BA74 BA76">
    <cfRule type="expression" dxfId="228" priority="213">
      <formula>BA42="COLORIR"</formula>
    </cfRule>
  </conditionalFormatting>
  <conditionalFormatting sqref="BA14">
    <cfRule type="expression" dxfId="227" priority="212">
      <formula>BA14="COLORIR"</formula>
    </cfRule>
  </conditionalFormatting>
  <conditionalFormatting sqref="BA16">
    <cfRule type="expression" dxfId="226" priority="211">
      <formula>BA16="COLORIR"</formula>
    </cfRule>
  </conditionalFormatting>
  <conditionalFormatting sqref="BA18">
    <cfRule type="expression" dxfId="225" priority="210">
      <formula>BA18="COLORIR"</formula>
    </cfRule>
  </conditionalFormatting>
  <conditionalFormatting sqref="BA20">
    <cfRule type="expression" dxfId="224" priority="209">
      <formula>BA20="COLORIR"</formula>
    </cfRule>
  </conditionalFormatting>
  <conditionalFormatting sqref="BA22">
    <cfRule type="expression" dxfId="223" priority="208">
      <formula>BA22="COLORIR"</formula>
    </cfRule>
  </conditionalFormatting>
  <conditionalFormatting sqref="BA24">
    <cfRule type="expression" dxfId="222" priority="207">
      <formula>BA24="COLORIR"</formula>
    </cfRule>
  </conditionalFormatting>
  <conditionalFormatting sqref="BA26">
    <cfRule type="expression" dxfId="221" priority="206">
      <formula>BA26="COLORIR"</formula>
    </cfRule>
  </conditionalFormatting>
  <conditionalFormatting sqref="BA28">
    <cfRule type="expression" dxfId="220" priority="205">
      <formula>BA28="COLORIR"</formula>
    </cfRule>
  </conditionalFormatting>
  <conditionalFormatting sqref="BA30">
    <cfRule type="expression" dxfId="219" priority="204">
      <formula>BA30="COLORIR"</formula>
    </cfRule>
  </conditionalFormatting>
  <conditionalFormatting sqref="BA32">
    <cfRule type="expression" dxfId="218" priority="203">
      <formula>BA32="COLORIR"</formula>
    </cfRule>
  </conditionalFormatting>
  <conditionalFormatting sqref="BA34">
    <cfRule type="expression" dxfId="217" priority="202">
      <formula>BA34="COLORIR"</formula>
    </cfRule>
  </conditionalFormatting>
  <conditionalFormatting sqref="BA36">
    <cfRule type="expression" dxfId="216" priority="201">
      <formula>BA36="COLORIR"</formula>
    </cfRule>
  </conditionalFormatting>
  <conditionalFormatting sqref="BA38">
    <cfRule type="expression" dxfId="215" priority="200">
      <formula>BA38="COLORIR"</formula>
    </cfRule>
  </conditionalFormatting>
  <conditionalFormatting sqref="BA40">
    <cfRule type="expression" dxfId="214" priority="199">
      <formula>BA40="COLORIR"</formula>
    </cfRule>
  </conditionalFormatting>
  <conditionalFormatting sqref="BC78">
    <cfRule type="expression" dxfId="213" priority="198">
      <formula>BC78="COLORIR"</formula>
    </cfRule>
  </conditionalFormatting>
  <conditionalFormatting sqref="BC10">
    <cfRule type="expression" dxfId="212" priority="197">
      <formula>BC10="COLORIR"</formula>
    </cfRule>
  </conditionalFormatting>
  <conditionalFormatting sqref="BC12">
    <cfRule type="expression" dxfId="211" priority="196">
      <formula>BC12="COLORIR"</formula>
    </cfRule>
  </conditionalFormatting>
  <conditionalFormatting sqref="BC42 BC44 BC46 BC48 BC50 BC52 BC54 BC56 BC58 BC60 BC62 BC64 BC66 BC68 BC70 BC72 BC74 BC76">
    <cfRule type="expression" dxfId="210" priority="195">
      <formula>BC42="COLORIR"</formula>
    </cfRule>
  </conditionalFormatting>
  <conditionalFormatting sqref="BC14">
    <cfRule type="expression" dxfId="209" priority="194">
      <formula>BC14="COLORIR"</formula>
    </cfRule>
  </conditionalFormatting>
  <conditionalFormatting sqref="BC16">
    <cfRule type="expression" dxfId="208" priority="193">
      <formula>BC16="COLORIR"</formula>
    </cfRule>
  </conditionalFormatting>
  <conditionalFormatting sqref="BC18">
    <cfRule type="expression" dxfId="207" priority="192">
      <formula>BC18="COLORIR"</formula>
    </cfRule>
  </conditionalFormatting>
  <conditionalFormatting sqref="BC20">
    <cfRule type="expression" dxfId="206" priority="191">
      <formula>BC20="COLORIR"</formula>
    </cfRule>
  </conditionalFormatting>
  <conditionalFormatting sqref="BC22">
    <cfRule type="expression" dxfId="205" priority="190">
      <formula>BC22="COLORIR"</formula>
    </cfRule>
  </conditionalFormatting>
  <conditionalFormatting sqref="BC24">
    <cfRule type="expression" dxfId="204" priority="189">
      <formula>BC24="COLORIR"</formula>
    </cfRule>
  </conditionalFormatting>
  <conditionalFormatting sqref="BC26">
    <cfRule type="expression" dxfId="203" priority="188">
      <formula>BC26="COLORIR"</formula>
    </cfRule>
  </conditionalFormatting>
  <conditionalFormatting sqref="BC28">
    <cfRule type="expression" dxfId="202" priority="187">
      <formula>BC28="COLORIR"</formula>
    </cfRule>
  </conditionalFormatting>
  <conditionalFormatting sqref="BC30">
    <cfRule type="expression" dxfId="201" priority="186">
      <formula>BC30="COLORIR"</formula>
    </cfRule>
  </conditionalFormatting>
  <conditionalFormatting sqref="BC32">
    <cfRule type="expression" dxfId="200" priority="185">
      <formula>BC32="COLORIR"</formula>
    </cfRule>
  </conditionalFormatting>
  <conditionalFormatting sqref="BC34">
    <cfRule type="expression" dxfId="199" priority="184">
      <formula>BC34="COLORIR"</formula>
    </cfRule>
  </conditionalFormatting>
  <conditionalFormatting sqref="BC36">
    <cfRule type="expression" dxfId="198" priority="183">
      <formula>BC36="COLORIR"</formula>
    </cfRule>
  </conditionalFormatting>
  <conditionalFormatting sqref="BC38">
    <cfRule type="expression" dxfId="197" priority="182">
      <formula>BC38="COLORIR"</formula>
    </cfRule>
  </conditionalFormatting>
  <conditionalFormatting sqref="BC40">
    <cfRule type="expression" dxfId="196" priority="181">
      <formula>BC40="COLORIR"</formula>
    </cfRule>
  </conditionalFormatting>
  <conditionalFormatting sqref="BE78">
    <cfRule type="expression" dxfId="195" priority="180">
      <formula>BE78="COLORIR"</formula>
    </cfRule>
  </conditionalFormatting>
  <conditionalFormatting sqref="BE10">
    <cfRule type="expression" dxfId="194" priority="179">
      <formula>BE10="COLORIR"</formula>
    </cfRule>
  </conditionalFormatting>
  <conditionalFormatting sqref="BE12">
    <cfRule type="expression" dxfId="193" priority="178">
      <formula>BE12="COLORIR"</formula>
    </cfRule>
  </conditionalFormatting>
  <conditionalFormatting sqref="BE42 BE44 BE46 BE48 BE50 BE52 BE54 BE56 BE58 BE60 BE62 BE64 BE66 BE68 BE70 BE72 BE74 BE76">
    <cfRule type="expression" dxfId="192" priority="177">
      <formula>BE42="COLORIR"</formula>
    </cfRule>
  </conditionalFormatting>
  <conditionalFormatting sqref="BE14">
    <cfRule type="expression" dxfId="191" priority="176">
      <formula>BE14="COLORIR"</formula>
    </cfRule>
  </conditionalFormatting>
  <conditionalFormatting sqref="BE16">
    <cfRule type="expression" dxfId="190" priority="175">
      <formula>BE16="COLORIR"</formula>
    </cfRule>
  </conditionalFormatting>
  <conditionalFormatting sqref="BE18">
    <cfRule type="expression" dxfId="189" priority="174">
      <formula>BE18="COLORIR"</formula>
    </cfRule>
  </conditionalFormatting>
  <conditionalFormatting sqref="BE20">
    <cfRule type="expression" dxfId="188" priority="173">
      <formula>BE20="COLORIR"</formula>
    </cfRule>
  </conditionalFormatting>
  <conditionalFormatting sqref="BE22">
    <cfRule type="expression" dxfId="187" priority="172">
      <formula>BE22="COLORIR"</formula>
    </cfRule>
  </conditionalFormatting>
  <conditionalFormatting sqref="BE24">
    <cfRule type="expression" dxfId="186" priority="171">
      <formula>BE24="COLORIR"</formula>
    </cfRule>
  </conditionalFormatting>
  <conditionalFormatting sqref="BE26">
    <cfRule type="expression" dxfId="185" priority="170">
      <formula>BE26="COLORIR"</formula>
    </cfRule>
  </conditionalFormatting>
  <conditionalFormatting sqref="BE28">
    <cfRule type="expression" dxfId="184" priority="169">
      <formula>BE28="COLORIR"</formula>
    </cfRule>
  </conditionalFormatting>
  <conditionalFormatting sqref="BE30">
    <cfRule type="expression" dxfId="183" priority="168">
      <formula>BE30="COLORIR"</formula>
    </cfRule>
  </conditionalFormatting>
  <conditionalFormatting sqref="BE32">
    <cfRule type="expression" dxfId="182" priority="167">
      <formula>BE32="COLORIR"</formula>
    </cfRule>
  </conditionalFormatting>
  <conditionalFormatting sqref="BE34">
    <cfRule type="expression" dxfId="181" priority="166">
      <formula>BE34="COLORIR"</formula>
    </cfRule>
  </conditionalFormatting>
  <conditionalFormatting sqref="BE36">
    <cfRule type="expression" dxfId="180" priority="165">
      <formula>BE36="COLORIR"</formula>
    </cfRule>
  </conditionalFormatting>
  <conditionalFormatting sqref="BE38">
    <cfRule type="expression" dxfId="179" priority="164">
      <formula>BE38="COLORIR"</formula>
    </cfRule>
  </conditionalFormatting>
  <conditionalFormatting sqref="BE40">
    <cfRule type="expression" dxfId="178" priority="163">
      <formula>BE40="COLORIR"</formula>
    </cfRule>
  </conditionalFormatting>
  <conditionalFormatting sqref="BG78">
    <cfRule type="expression" dxfId="177" priority="162">
      <formula>BG78="COLORIR"</formula>
    </cfRule>
  </conditionalFormatting>
  <conditionalFormatting sqref="BG10">
    <cfRule type="expression" dxfId="176" priority="161">
      <formula>BG10="COLORIR"</formula>
    </cfRule>
  </conditionalFormatting>
  <conditionalFormatting sqref="BG12">
    <cfRule type="expression" dxfId="175" priority="160">
      <formula>BG12="COLORIR"</formula>
    </cfRule>
  </conditionalFormatting>
  <conditionalFormatting sqref="BG42 BG44 BG46 BG48 BG50 BG52 BG54 BG56 BG58 BG60 BG62 BG64 BG66 BG68 BG70 BG72 BG74 BG76">
    <cfRule type="expression" dxfId="174" priority="159">
      <formula>BG42="COLORIR"</formula>
    </cfRule>
  </conditionalFormatting>
  <conditionalFormatting sqref="BG14">
    <cfRule type="expression" dxfId="173" priority="158">
      <formula>BG14="COLORIR"</formula>
    </cfRule>
  </conditionalFormatting>
  <conditionalFormatting sqref="BG16">
    <cfRule type="expression" dxfId="172" priority="157">
      <formula>BG16="COLORIR"</formula>
    </cfRule>
  </conditionalFormatting>
  <conditionalFormatting sqref="BG18">
    <cfRule type="expression" dxfId="171" priority="156">
      <formula>BG18="COLORIR"</formula>
    </cfRule>
  </conditionalFormatting>
  <conditionalFormatting sqref="BG20">
    <cfRule type="expression" dxfId="170" priority="155">
      <formula>BG20="COLORIR"</formula>
    </cfRule>
  </conditionalFormatting>
  <conditionalFormatting sqref="BG22">
    <cfRule type="expression" dxfId="169" priority="154">
      <formula>BG22="COLORIR"</formula>
    </cfRule>
  </conditionalFormatting>
  <conditionalFormatting sqref="BG24">
    <cfRule type="expression" dxfId="168" priority="153">
      <formula>BG24="COLORIR"</formula>
    </cfRule>
  </conditionalFormatting>
  <conditionalFormatting sqref="BG26">
    <cfRule type="expression" dxfId="167" priority="152">
      <formula>BG26="COLORIR"</formula>
    </cfRule>
  </conditionalFormatting>
  <conditionalFormatting sqref="BG28">
    <cfRule type="expression" dxfId="166" priority="151">
      <formula>BG28="COLORIR"</formula>
    </cfRule>
  </conditionalFormatting>
  <conditionalFormatting sqref="BG30">
    <cfRule type="expression" dxfId="165" priority="150">
      <formula>BG30="COLORIR"</formula>
    </cfRule>
  </conditionalFormatting>
  <conditionalFormatting sqref="BG32">
    <cfRule type="expression" dxfId="164" priority="149">
      <formula>BG32="COLORIR"</formula>
    </cfRule>
  </conditionalFormatting>
  <conditionalFormatting sqref="BG34">
    <cfRule type="expression" dxfId="163" priority="148">
      <formula>BG34="COLORIR"</formula>
    </cfRule>
  </conditionalFormatting>
  <conditionalFormatting sqref="BG36">
    <cfRule type="expression" dxfId="162" priority="147">
      <formula>BG36="COLORIR"</formula>
    </cfRule>
  </conditionalFormatting>
  <conditionalFormatting sqref="BG38">
    <cfRule type="expression" dxfId="161" priority="146">
      <formula>BG38="COLORIR"</formula>
    </cfRule>
  </conditionalFormatting>
  <conditionalFormatting sqref="BG40">
    <cfRule type="expression" dxfId="160" priority="145">
      <formula>BG40="COLORIR"</formula>
    </cfRule>
  </conditionalFormatting>
  <conditionalFormatting sqref="BI78">
    <cfRule type="expression" dxfId="159" priority="144">
      <formula>BI78="COLORIR"</formula>
    </cfRule>
  </conditionalFormatting>
  <conditionalFormatting sqref="BI10">
    <cfRule type="expression" dxfId="158" priority="143">
      <formula>BI10="COLORIR"</formula>
    </cfRule>
  </conditionalFormatting>
  <conditionalFormatting sqref="BI12">
    <cfRule type="expression" dxfId="157" priority="142">
      <formula>BI12="COLORIR"</formula>
    </cfRule>
  </conditionalFormatting>
  <conditionalFormatting sqref="BI42 BI44 BI46 BI48 BI50 BI52 BI54 BI56 BI58 BI60 BI62 BI64 BI66 BI68 BI70 BI72 BI74 BI76">
    <cfRule type="expression" dxfId="156" priority="141">
      <formula>BI42="COLORIR"</formula>
    </cfRule>
  </conditionalFormatting>
  <conditionalFormatting sqref="BI14">
    <cfRule type="expression" dxfId="155" priority="140">
      <formula>BI14="COLORIR"</formula>
    </cfRule>
  </conditionalFormatting>
  <conditionalFormatting sqref="BI16">
    <cfRule type="expression" dxfId="154" priority="139">
      <formula>BI16="COLORIR"</formula>
    </cfRule>
  </conditionalFormatting>
  <conditionalFormatting sqref="BI18">
    <cfRule type="expression" dxfId="153" priority="138">
      <formula>BI18="COLORIR"</formula>
    </cfRule>
  </conditionalFormatting>
  <conditionalFormatting sqref="BI20">
    <cfRule type="expression" dxfId="152" priority="137">
      <formula>BI20="COLORIR"</formula>
    </cfRule>
  </conditionalFormatting>
  <conditionalFormatting sqref="BI22">
    <cfRule type="expression" dxfId="151" priority="136">
      <formula>BI22="COLORIR"</formula>
    </cfRule>
  </conditionalFormatting>
  <conditionalFormatting sqref="BI24">
    <cfRule type="expression" dxfId="150" priority="135">
      <formula>BI24="COLORIR"</formula>
    </cfRule>
  </conditionalFormatting>
  <conditionalFormatting sqref="BI26">
    <cfRule type="expression" dxfId="149" priority="134">
      <formula>BI26="COLORIR"</formula>
    </cfRule>
  </conditionalFormatting>
  <conditionalFormatting sqref="BI28">
    <cfRule type="expression" dxfId="148" priority="133">
      <formula>BI28="COLORIR"</formula>
    </cfRule>
  </conditionalFormatting>
  <conditionalFormatting sqref="BI30">
    <cfRule type="expression" dxfId="147" priority="132">
      <formula>BI30="COLORIR"</formula>
    </cfRule>
  </conditionalFormatting>
  <conditionalFormatting sqref="BI32">
    <cfRule type="expression" dxfId="146" priority="131">
      <formula>BI32="COLORIR"</formula>
    </cfRule>
  </conditionalFormatting>
  <conditionalFormatting sqref="BI34">
    <cfRule type="expression" dxfId="145" priority="130">
      <formula>BI34="COLORIR"</formula>
    </cfRule>
  </conditionalFormatting>
  <conditionalFormatting sqref="BI36">
    <cfRule type="expression" dxfId="144" priority="129">
      <formula>BI36="COLORIR"</formula>
    </cfRule>
  </conditionalFormatting>
  <conditionalFormatting sqref="BI38">
    <cfRule type="expression" dxfId="143" priority="128">
      <formula>BI38="COLORIR"</formula>
    </cfRule>
  </conditionalFormatting>
  <conditionalFormatting sqref="BI40">
    <cfRule type="expression" dxfId="142" priority="127">
      <formula>BI40="COLORIR"</formula>
    </cfRule>
  </conditionalFormatting>
  <conditionalFormatting sqref="BK78">
    <cfRule type="expression" dxfId="141" priority="126">
      <formula>BK78="COLORIR"</formula>
    </cfRule>
  </conditionalFormatting>
  <conditionalFormatting sqref="BK10">
    <cfRule type="expression" dxfId="140" priority="125">
      <formula>BK10="COLORIR"</formula>
    </cfRule>
  </conditionalFormatting>
  <conditionalFormatting sqref="BK12">
    <cfRule type="expression" dxfId="139" priority="124">
      <formula>BK12="COLORIR"</formula>
    </cfRule>
  </conditionalFormatting>
  <conditionalFormatting sqref="BK42 BK44 BK46 BK48 BK50 BK52 BK54 BK56 BK58 BK60 BK62 BK64 BK66 BK68 BK70 BK72 BK74 BK76">
    <cfRule type="expression" dxfId="138" priority="123">
      <formula>BK42="COLORIR"</formula>
    </cfRule>
  </conditionalFormatting>
  <conditionalFormatting sqref="BK14">
    <cfRule type="expression" dxfId="137" priority="122">
      <formula>BK14="COLORIR"</formula>
    </cfRule>
  </conditionalFormatting>
  <conditionalFormatting sqref="BK16">
    <cfRule type="expression" dxfId="136" priority="121">
      <formula>BK16="COLORIR"</formula>
    </cfRule>
  </conditionalFormatting>
  <conditionalFormatting sqref="BK18">
    <cfRule type="expression" dxfId="135" priority="120">
      <formula>BK18="COLORIR"</formula>
    </cfRule>
  </conditionalFormatting>
  <conditionalFormatting sqref="BK20">
    <cfRule type="expression" dxfId="134" priority="119">
      <formula>BK20="COLORIR"</formula>
    </cfRule>
  </conditionalFormatting>
  <conditionalFormatting sqref="BK22">
    <cfRule type="expression" dxfId="133" priority="118">
      <formula>BK22="COLORIR"</formula>
    </cfRule>
  </conditionalFormatting>
  <conditionalFormatting sqref="BK24">
    <cfRule type="expression" dxfId="132" priority="117">
      <formula>BK24="COLORIR"</formula>
    </cfRule>
  </conditionalFormatting>
  <conditionalFormatting sqref="BK26">
    <cfRule type="expression" dxfId="131" priority="116">
      <formula>BK26="COLORIR"</formula>
    </cfRule>
  </conditionalFormatting>
  <conditionalFormatting sqref="BK28">
    <cfRule type="expression" dxfId="130" priority="115">
      <formula>BK28="COLORIR"</formula>
    </cfRule>
  </conditionalFormatting>
  <conditionalFormatting sqref="BK30">
    <cfRule type="expression" dxfId="129" priority="114">
      <formula>BK30="COLORIR"</formula>
    </cfRule>
  </conditionalFormatting>
  <conditionalFormatting sqref="BK32">
    <cfRule type="expression" dxfId="128" priority="113">
      <formula>BK32="COLORIR"</formula>
    </cfRule>
  </conditionalFormatting>
  <conditionalFormatting sqref="BK34">
    <cfRule type="expression" dxfId="127" priority="112">
      <formula>BK34="COLORIR"</formula>
    </cfRule>
  </conditionalFormatting>
  <conditionalFormatting sqref="BK36">
    <cfRule type="expression" dxfId="126" priority="111">
      <formula>BK36="COLORIR"</formula>
    </cfRule>
  </conditionalFormatting>
  <conditionalFormatting sqref="BK38">
    <cfRule type="expression" dxfId="125" priority="110">
      <formula>BK38="COLORIR"</formula>
    </cfRule>
  </conditionalFormatting>
  <conditionalFormatting sqref="BK40">
    <cfRule type="expression" dxfId="124" priority="109">
      <formula>BK40="COLORIR"</formula>
    </cfRule>
  </conditionalFormatting>
  <conditionalFormatting sqref="BM78">
    <cfRule type="expression" dxfId="123" priority="108">
      <formula>BM78="COLORIR"</formula>
    </cfRule>
  </conditionalFormatting>
  <conditionalFormatting sqref="BM10">
    <cfRule type="expression" dxfId="122" priority="107">
      <formula>BM10="COLORIR"</formula>
    </cfRule>
  </conditionalFormatting>
  <conditionalFormatting sqref="BM12">
    <cfRule type="expression" dxfId="121" priority="106">
      <formula>BM12="COLORIR"</formula>
    </cfRule>
  </conditionalFormatting>
  <conditionalFormatting sqref="BM42 BM44 BM46 BM48 BM50 BM52 BM54 BM56 BM58 BM60 BM62 BM64 BM66 BM68 BM70 BM72 BM74 BM76">
    <cfRule type="expression" dxfId="120" priority="105">
      <formula>BM42="COLORIR"</formula>
    </cfRule>
  </conditionalFormatting>
  <conditionalFormatting sqref="BM14">
    <cfRule type="expression" dxfId="119" priority="104">
      <formula>BM14="COLORIR"</formula>
    </cfRule>
  </conditionalFormatting>
  <conditionalFormatting sqref="BM16">
    <cfRule type="expression" dxfId="118" priority="103">
      <formula>BM16="COLORIR"</formula>
    </cfRule>
  </conditionalFormatting>
  <conditionalFormatting sqref="BM18">
    <cfRule type="expression" dxfId="117" priority="102">
      <formula>BM18="COLORIR"</formula>
    </cfRule>
  </conditionalFormatting>
  <conditionalFormatting sqref="BM20">
    <cfRule type="expression" dxfId="116" priority="101">
      <formula>BM20="COLORIR"</formula>
    </cfRule>
  </conditionalFormatting>
  <conditionalFormatting sqref="BM22">
    <cfRule type="expression" dxfId="115" priority="100">
      <formula>BM22="COLORIR"</formula>
    </cfRule>
  </conditionalFormatting>
  <conditionalFormatting sqref="BM24">
    <cfRule type="expression" dxfId="114" priority="99">
      <formula>BM24="COLORIR"</formula>
    </cfRule>
  </conditionalFormatting>
  <conditionalFormatting sqref="BM26">
    <cfRule type="expression" dxfId="113" priority="98">
      <formula>BM26="COLORIR"</formula>
    </cfRule>
  </conditionalFormatting>
  <conditionalFormatting sqref="BM28">
    <cfRule type="expression" dxfId="112" priority="97">
      <formula>BM28="COLORIR"</formula>
    </cfRule>
  </conditionalFormatting>
  <conditionalFormatting sqref="BM30">
    <cfRule type="expression" dxfId="111" priority="96">
      <formula>BM30="COLORIR"</formula>
    </cfRule>
  </conditionalFormatting>
  <conditionalFormatting sqref="BM32">
    <cfRule type="expression" dxfId="110" priority="95">
      <formula>BM32="COLORIR"</formula>
    </cfRule>
  </conditionalFormatting>
  <conditionalFormatting sqref="BM34">
    <cfRule type="expression" dxfId="109" priority="94">
      <formula>BM34="COLORIR"</formula>
    </cfRule>
  </conditionalFormatting>
  <conditionalFormatting sqref="BM36">
    <cfRule type="expression" dxfId="108" priority="93">
      <formula>BM36="COLORIR"</formula>
    </cfRule>
  </conditionalFormatting>
  <conditionalFormatting sqref="BM38">
    <cfRule type="expression" dxfId="107" priority="92">
      <formula>BM38="COLORIR"</formula>
    </cfRule>
  </conditionalFormatting>
  <conditionalFormatting sqref="BM40">
    <cfRule type="expression" dxfId="106" priority="91">
      <formula>BM40="COLORIR"</formula>
    </cfRule>
  </conditionalFormatting>
  <conditionalFormatting sqref="BO78">
    <cfRule type="expression" dxfId="105" priority="90">
      <formula>BO78="COLORIR"</formula>
    </cfRule>
  </conditionalFormatting>
  <conditionalFormatting sqref="BO10">
    <cfRule type="expression" dxfId="104" priority="89">
      <formula>BO10="COLORIR"</formula>
    </cfRule>
  </conditionalFormatting>
  <conditionalFormatting sqref="BO12">
    <cfRule type="expression" dxfId="103" priority="88">
      <formula>BO12="COLORIR"</formula>
    </cfRule>
  </conditionalFormatting>
  <conditionalFormatting sqref="BO42 BO44 BO46 BO48 BO50 BO52 BO54 BO56 BO58 BO60 BO62 BO64 BO66 BO68 BO70 BO72 BO74 BO76">
    <cfRule type="expression" dxfId="102" priority="87">
      <formula>BO42="COLORIR"</formula>
    </cfRule>
  </conditionalFormatting>
  <conditionalFormatting sqref="BO14">
    <cfRule type="expression" dxfId="101" priority="86">
      <formula>BO14="COLORIR"</formula>
    </cfRule>
  </conditionalFormatting>
  <conditionalFormatting sqref="BO16">
    <cfRule type="expression" dxfId="100" priority="85">
      <formula>BO16="COLORIR"</formula>
    </cfRule>
  </conditionalFormatting>
  <conditionalFormatting sqref="BO18">
    <cfRule type="expression" dxfId="99" priority="84">
      <formula>BO18="COLORIR"</formula>
    </cfRule>
  </conditionalFormatting>
  <conditionalFormatting sqref="BO20">
    <cfRule type="expression" dxfId="98" priority="83">
      <formula>BO20="COLORIR"</formula>
    </cfRule>
  </conditionalFormatting>
  <conditionalFormatting sqref="BO22">
    <cfRule type="expression" dxfId="97" priority="82">
      <formula>BO22="COLORIR"</formula>
    </cfRule>
  </conditionalFormatting>
  <conditionalFormatting sqref="BO24">
    <cfRule type="expression" dxfId="96" priority="81">
      <formula>BO24="COLORIR"</formula>
    </cfRule>
  </conditionalFormatting>
  <conditionalFormatting sqref="BO26">
    <cfRule type="expression" dxfId="95" priority="80">
      <formula>BO26="COLORIR"</formula>
    </cfRule>
  </conditionalFormatting>
  <conditionalFormatting sqref="BO28">
    <cfRule type="expression" dxfId="94" priority="79">
      <formula>BO28="COLORIR"</formula>
    </cfRule>
  </conditionalFormatting>
  <conditionalFormatting sqref="BO30">
    <cfRule type="expression" dxfId="93" priority="78">
      <formula>BO30="COLORIR"</formula>
    </cfRule>
  </conditionalFormatting>
  <conditionalFormatting sqref="BO32">
    <cfRule type="expression" dxfId="92" priority="77">
      <formula>BO32="COLORIR"</formula>
    </cfRule>
  </conditionalFormatting>
  <conditionalFormatting sqref="BO34">
    <cfRule type="expression" dxfId="91" priority="76">
      <formula>BO34="COLORIR"</formula>
    </cfRule>
  </conditionalFormatting>
  <conditionalFormatting sqref="BO36">
    <cfRule type="expression" dxfId="90" priority="75">
      <formula>BO36="COLORIR"</formula>
    </cfRule>
  </conditionalFormatting>
  <conditionalFormatting sqref="BO38">
    <cfRule type="expression" dxfId="89" priority="74">
      <formula>BO38="COLORIR"</formula>
    </cfRule>
  </conditionalFormatting>
  <conditionalFormatting sqref="BO40">
    <cfRule type="expression" dxfId="88" priority="73">
      <formula>BO40="COLORIR"</formula>
    </cfRule>
  </conditionalFormatting>
  <conditionalFormatting sqref="BQ78">
    <cfRule type="expression" dxfId="87" priority="72">
      <formula>BQ78="COLORIR"</formula>
    </cfRule>
  </conditionalFormatting>
  <conditionalFormatting sqref="BQ10">
    <cfRule type="expression" dxfId="86" priority="71">
      <formula>BQ10="COLORIR"</formula>
    </cfRule>
  </conditionalFormatting>
  <conditionalFormatting sqref="BQ12">
    <cfRule type="expression" dxfId="85" priority="70">
      <formula>BQ12="COLORIR"</formula>
    </cfRule>
  </conditionalFormatting>
  <conditionalFormatting sqref="BQ42 BQ44 BQ46 BQ48 BQ50 BQ52 BQ54 BQ56 BQ58 BQ60 BQ62 BQ64 BQ66 BQ68 BQ70 BQ72 BQ74 BQ76">
    <cfRule type="expression" dxfId="84" priority="69">
      <formula>BQ42="COLORIR"</formula>
    </cfRule>
  </conditionalFormatting>
  <conditionalFormatting sqref="BQ14">
    <cfRule type="expression" dxfId="83" priority="68">
      <formula>BQ14="COLORIR"</formula>
    </cfRule>
  </conditionalFormatting>
  <conditionalFormatting sqref="BQ16">
    <cfRule type="expression" dxfId="82" priority="67">
      <formula>BQ16="COLORIR"</formula>
    </cfRule>
  </conditionalFormatting>
  <conditionalFormatting sqref="BQ18">
    <cfRule type="expression" dxfId="81" priority="66">
      <formula>BQ18="COLORIR"</formula>
    </cfRule>
  </conditionalFormatting>
  <conditionalFormatting sqref="BQ20">
    <cfRule type="expression" dxfId="80" priority="65">
      <formula>BQ20="COLORIR"</formula>
    </cfRule>
  </conditionalFormatting>
  <conditionalFormatting sqref="BQ22">
    <cfRule type="expression" dxfId="79" priority="64">
      <formula>BQ22="COLORIR"</formula>
    </cfRule>
  </conditionalFormatting>
  <conditionalFormatting sqref="BQ24">
    <cfRule type="expression" dxfId="78" priority="63">
      <formula>BQ24="COLORIR"</formula>
    </cfRule>
  </conditionalFormatting>
  <conditionalFormatting sqref="BQ26">
    <cfRule type="expression" dxfId="77" priority="62">
      <formula>BQ26="COLORIR"</formula>
    </cfRule>
  </conditionalFormatting>
  <conditionalFormatting sqref="BQ28">
    <cfRule type="expression" dxfId="76" priority="61">
      <formula>BQ28="COLORIR"</formula>
    </cfRule>
  </conditionalFormatting>
  <conditionalFormatting sqref="BQ30">
    <cfRule type="expression" dxfId="75" priority="60">
      <formula>BQ30="COLORIR"</formula>
    </cfRule>
  </conditionalFormatting>
  <conditionalFormatting sqref="BQ32">
    <cfRule type="expression" dxfId="74" priority="59">
      <formula>BQ32="COLORIR"</formula>
    </cfRule>
  </conditionalFormatting>
  <conditionalFormatting sqref="BQ34">
    <cfRule type="expression" dxfId="73" priority="58">
      <formula>BQ34="COLORIR"</formula>
    </cfRule>
  </conditionalFormatting>
  <conditionalFormatting sqref="BQ36">
    <cfRule type="expression" dxfId="72" priority="57">
      <formula>BQ36="COLORIR"</formula>
    </cfRule>
  </conditionalFormatting>
  <conditionalFormatting sqref="BQ38">
    <cfRule type="expression" dxfId="71" priority="56">
      <formula>BQ38="COLORIR"</formula>
    </cfRule>
  </conditionalFormatting>
  <conditionalFormatting sqref="BQ40">
    <cfRule type="expression" dxfId="70" priority="55">
      <formula>BQ40="COLORIR"</formula>
    </cfRule>
  </conditionalFormatting>
  <conditionalFormatting sqref="BS78">
    <cfRule type="expression" dxfId="69" priority="54">
      <formula>BS78="COLORIR"</formula>
    </cfRule>
  </conditionalFormatting>
  <conditionalFormatting sqref="BS10">
    <cfRule type="expression" dxfId="68" priority="53">
      <formula>BS10="COLORIR"</formula>
    </cfRule>
  </conditionalFormatting>
  <conditionalFormatting sqref="BS12">
    <cfRule type="expression" dxfId="67" priority="52">
      <formula>BS12="COLORIR"</formula>
    </cfRule>
  </conditionalFormatting>
  <conditionalFormatting sqref="BS42 BS44 BS46 BS48 BS50 BS52 BS54 BS56 BS58 BS60 BS62 BS64 BS66 BS68 BS70 BS72 BS74 BS76">
    <cfRule type="expression" dxfId="66" priority="51">
      <formula>BS42="COLORIR"</formula>
    </cfRule>
  </conditionalFormatting>
  <conditionalFormatting sqref="BS14">
    <cfRule type="expression" dxfId="65" priority="50">
      <formula>BS14="COLORIR"</formula>
    </cfRule>
  </conditionalFormatting>
  <conditionalFormatting sqref="BS16">
    <cfRule type="expression" dxfId="64" priority="49">
      <formula>BS16="COLORIR"</formula>
    </cfRule>
  </conditionalFormatting>
  <conditionalFormatting sqref="BS18">
    <cfRule type="expression" dxfId="63" priority="48">
      <formula>BS18="COLORIR"</formula>
    </cfRule>
  </conditionalFormatting>
  <conditionalFormatting sqref="BS20">
    <cfRule type="expression" dxfId="62" priority="47">
      <formula>BS20="COLORIR"</formula>
    </cfRule>
  </conditionalFormatting>
  <conditionalFormatting sqref="BS22">
    <cfRule type="expression" dxfId="61" priority="46">
      <formula>BS22="COLORIR"</formula>
    </cfRule>
  </conditionalFormatting>
  <conditionalFormatting sqref="BS24">
    <cfRule type="expression" dxfId="60" priority="45">
      <formula>BS24="COLORIR"</formula>
    </cfRule>
  </conditionalFormatting>
  <conditionalFormatting sqref="BS26">
    <cfRule type="expression" dxfId="59" priority="44">
      <formula>BS26="COLORIR"</formula>
    </cfRule>
  </conditionalFormatting>
  <conditionalFormatting sqref="BS28">
    <cfRule type="expression" dxfId="58" priority="43">
      <formula>BS28="COLORIR"</formula>
    </cfRule>
  </conditionalFormatting>
  <conditionalFormatting sqref="BS30">
    <cfRule type="expression" dxfId="57" priority="42">
      <formula>BS30="COLORIR"</formula>
    </cfRule>
  </conditionalFormatting>
  <conditionalFormatting sqref="BS32">
    <cfRule type="expression" dxfId="56" priority="41">
      <formula>BS32="COLORIR"</formula>
    </cfRule>
  </conditionalFormatting>
  <conditionalFormatting sqref="BS34">
    <cfRule type="expression" dxfId="55" priority="40">
      <formula>BS34="COLORIR"</formula>
    </cfRule>
  </conditionalFormatting>
  <conditionalFormatting sqref="BS36">
    <cfRule type="expression" dxfId="54" priority="39">
      <formula>BS36="COLORIR"</formula>
    </cfRule>
  </conditionalFormatting>
  <conditionalFormatting sqref="BS38">
    <cfRule type="expression" dxfId="53" priority="38">
      <formula>BS38="COLORIR"</formula>
    </cfRule>
  </conditionalFormatting>
  <conditionalFormatting sqref="BS40">
    <cfRule type="expression" dxfId="52" priority="37">
      <formula>BS40="COLORIR"</formula>
    </cfRule>
  </conditionalFormatting>
  <conditionalFormatting sqref="BU78">
    <cfRule type="expression" dxfId="51" priority="36">
      <formula>BU78="COLORIR"</formula>
    </cfRule>
  </conditionalFormatting>
  <conditionalFormatting sqref="BU10">
    <cfRule type="expression" dxfId="50" priority="35">
      <formula>BU10="COLORIR"</formula>
    </cfRule>
  </conditionalFormatting>
  <conditionalFormatting sqref="BU12">
    <cfRule type="expression" dxfId="49" priority="34">
      <formula>BU12="COLORIR"</formula>
    </cfRule>
  </conditionalFormatting>
  <conditionalFormatting sqref="BU42 BU44 BU46 BU48 BU50 BU52 BU54 BU56 BU58 BU60 BU62 BU64 BU66 BU68 BU70 BU72 BU74 BU76">
    <cfRule type="expression" dxfId="48" priority="33">
      <formula>BU42="COLORIR"</formula>
    </cfRule>
  </conditionalFormatting>
  <conditionalFormatting sqref="BU14">
    <cfRule type="expression" dxfId="47" priority="32">
      <formula>BU14="COLORIR"</formula>
    </cfRule>
  </conditionalFormatting>
  <conditionalFormatting sqref="BU16">
    <cfRule type="expression" dxfId="46" priority="31">
      <formula>BU16="COLORIR"</formula>
    </cfRule>
  </conditionalFormatting>
  <conditionalFormatting sqref="BU18">
    <cfRule type="expression" dxfId="45" priority="30">
      <formula>BU18="COLORIR"</formula>
    </cfRule>
  </conditionalFormatting>
  <conditionalFormatting sqref="BU20">
    <cfRule type="expression" dxfId="44" priority="29">
      <formula>BU20="COLORIR"</formula>
    </cfRule>
  </conditionalFormatting>
  <conditionalFormatting sqref="BU22">
    <cfRule type="expression" dxfId="43" priority="28">
      <formula>BU22="COLORIR"</formula>
    </cfRule>
  </conditionalFormatting>
  <conditionalFormatting sqref="BU24">
    <cfRule type="expression" dxfId="42" priority="27">
      <formula>BU24="COLORIR"</formula>
    </cfRule>
  </conditionalFormatting>
  <conditionalFormatting sqref="BU26">
    <cfRule type="expression" dxfId="41" priority="26">
      <formula>BU26="COLORIR"</formula>
    </cfRule>
  </conditionalFormatting>
  <conditionalFormatting sqref="BU28">
    <cfRule type="expression" dxfId="40" priority="25">
      <formula>BU28="COLORIR"</formula>
    </cfRule>
  </conditionalFormatting>
  <conditionalFormatting sqref="BU30">
    <cfRule type="expression" dxfId="39" priority="24">
      <formula>BU30="COLORIR"</formula>
    </cfRule>
  </conditionalFormatting>
  <conditionalFormatting sqref="BU32">
    <cfRule type="expression" dxfId="38" priority="23">
      <formula>BU32="COLORIR"</formula>
    </cfRule>
  </conditionalFormatting>
  <conditionalFormatting sqref="BU34">
    <cfRule type="expression" dxfId="37" priority="22">
      <formula>BU34="COLORIR"</formula>
    </cfRule>
  </conditionalFormatting>
  <conditionalFormatting sqref="BU36">
    <cfRule type="expression" dxfId="36" priority="21">
      <formula>BU36="COLORIR"</formula>
    </cfRule>
  </conditionalFormatting>
  <conditionalFormatting sqref="BU38">
    <cfRule type="expression" dxfId="35" priority="20">
      <formula>BU38="COLORIR"</formula>
    </cfRule>
  </conditionalFormatting>
  <conditionalFormatting sqref="BU40">
    <cfRule type="expression" dxfId="34" priority="19">
      <formula>BU40="COLORIR"</formula>
    </cfRule>
  </conditionalFormatting>
  <conditionalFormatting sqref="BW78">
    <cfRule type="expression" dxfId="33" priority="18">
      <formula>BW78="COLORIR"</formula>
    </cfRule>
  </conditionalFormatting>
  <conditionalFormatting sqref="BW10">
    <cfRule type="expression" dxfId="32" priority="17">
      <formula>BW10="COLORIR"</formula>
    </cfRule>
  </conditionalFormatting>
  <conditionalFormatting sqref="BW12">
    <cfRule type="expression" dxfId="31" priority="16">
      <formula>BW12="COLORIR"</formula>
    </cfRule>
  </conditionalFormatting>
  <conditionalFormatting sqref="BW42 BW44 BW46 BW48 BW50 BW52 BW54 BW56 BW58 BW60 BW62 BW64 BW66 BW68 BW70 BW72 BW74 BW76">
    <cfRule type="expression" dxfId="30" priority="15">
      <formula>BW42="COLORIR"</formula>
    </cfRule>
  </conditionalFormatting>
  <conditionalFormatting sqref="BW14">
    <cfRule type="expression" dxfId="29" priority="14">
      <formula>BW14="COLORIR"</formula>
    </cfRule>
  </conditionalFormatting>
  <conditionalFormatting sqref="BW16">
    <cfRule type="expression" dxfId="28" priority="13">
      <formula>BW16="COLORIR"</formula>
    </cfRule>
  </conditionalFormatting>
  <conditionalFormatting sqref="BW18">
    <cfRule type="expression" dxfId="27" priority="12">
      <formula>BW18="COLORIR"</formula>
    </cfRule>
  </conditionalFormatting>
  <conditionalFormatting sqref="BW20">
    <cfRule type="expression" dxfId="26" priority="11">
      <formula>BW20="COLORIR"</formula>
    </cfRule>
  </conditionalFormatting>
  <conditionalFormatting sqref="BW22">
    <cfRule type="expression" dxfId="25" priority="10">
      <formula>BW22="COLORIR"</formula>
    </cfRule>
  </conditionalFormatting>
  <conditionalFormatting sqref="BW24">
    <cfRule type="expression" dxfId="24" priority="9">
      <formula>BW24="COLORIR"</formula>
    </cfRule>
  </conditionalFormatting>
  <conditionalFormatting sqref="BW26">
    <cfRule type="expression" dxfId="23" priority="8">
      <formula>BW26="COLORIR"</formula>
    </cfRule>
  </conditionalFormatting>
  <conditionalFormatting sqref="BW28">
    <cfRule type="expression" dxfId="22" priority="7">
      <formula>BW28="COLORIR"</formula>
    </cfRule>
  </conditionalFormatting>
  <conditionalFormatting sqref="BW30">
    <cfRule type="expression" dxfId="21" priority="6">
      <formula>BW30="COLORIR"</formula>
    </cfRule>
  </conditionalFormatting>
  <conditionalFormatting sqref="BW32">
    <cfRule type="expression" dxfId="20" priority="5">
      <formula>BW32="COLORIR"</formula>
    </cfRule>
  </conditionalFormatting>
  <conditionalFormatting sqref="BW34">
    <cfRule type="expression" dxfId="19" priority="4">
      <formula>BW34="COLORIR"</formula>
    </cfRule>
  </conditionalFormatting>
  <conditionalFormatting sqref="BW36">
    <cfRule type="expression" dxfId="18" priority="3">
      <formula>BW36="COLORIR"</formula>
    </cfRule>
  </conditionalFormatting>
  <conditionalFormatting sqref="BW38">
    <cfRule type="expression" dxfId="17" priority="2">
      <formula>BW38="COLORIR"</formula>
    </cfRule>
  </conditionalFormatting>
  <conditionalFormatting sqref="BW40">
    <cfRule type="expression" dxfId="16" priority="1">
      <formula>BW40="COLORIR"</formula>
    </cfRule>
  </conditionalFormatting>
  <pageMargins left="0.23622047244094491" right="0.23622047244094491" top="0.74803149606299213" bottom="0.74803149606299213" header="0.31496062992125984" footer="0.31496062992125984"/>
  <pageSetup paperSize="9" scale="70" fitToHeight="0" orientation="landscape" r:id="rId1"/>
  <headerFooter>
    <oddFooter>&amp;L&amp;"Calibri,Regular"&amp;10&amp;D&amp;C&amp;"Calibri,Regular"&amp;10&amp;F&amp;R&amp;"Calibri,Regular"&amp;10Pagina &amp;P de &amp;N</oddFooter>
  </headerFooter>
  <colBreaks count="1" manualBreakCount="1">
    <brk id="20" max="90"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6" filterMode="1"/>
  <dimension ref="A1:AG214"/>
  <sheetViews>
    <sheetView showZeros="0" tabSelected="1" view="pageBreakPreview" zoomScaleNormal="85" zoomScaleSheetLayoutView="100" workbookViewId="0">
      <pane ySplit="12" topLeftCell="A13" activePane="bottomLeft" state="frozenSplit"/>
      <selection activeCell="D42" sqref="D42"/>
      <selection pane="bottomLeft"/>
    </sheetView>
  </sheetViews>
  <sheetFormatPr defaultRowHeight="12.75" x14ac:dyDescent="0.2"/>
  <cols>
    <col min="1" max="1" width="9" style="215"/>
    <col min="2" max="2" width="6.5" style="215" hidden="1" customWidth="1"/>
    <col min="3" max="3" width="10.125" style="219" bestFit="1" customWidth="1"/>
    <col min="4" max="4" width="15.25" style="215" customWidth="1"/>
    <col min="5" max="5" width="13.375" style="215" customWidth="1"/>
    <col min="6" max="6" width="47.625" style="220" customWidth="1"/>
    <col min="7" max="7" width="23" style="216" customWidth="1"/>
    <col min="8" max="8" width="6.875" style="215" hidden="1" customWidth="1"/>
    <col min="9" max="9" width="10" style="215" customWidth="1"/>
    <col min="10" max="10" width="9.25" style="215" customWidth="1"/>
    <col min="11" max="11" width="11.875" style="215" bestFit="1" customWidth="1"/>
    <col min="12" max="12" width="13" style="215" customWidth="1"/>
    <col min="13" max="13" width="13.875" style="215" customWidth="1"/>
    <col min="14" max="16384" width="9" style="215"/>
  </cols>
  <sheetData>
    <row r="1" spans="1:25" s="6" customFormat="1" x14ac:dyDescent="0.2">
      <c r="B1" s="8"/>
      <c r="C1" s="9"/>
      <c r="D1" s="9"/>
      <c r="E1" s="155"/>
      <c r="F1" s="9"/>
      <c r="G1" s="9"/>
      <c r="H1" s="9"/>
      <c r="I1" s="358" t="s">
        <v>48</v>
      </c>
      <c r="J1" s="156" t="s">
        <v>49</v>
      </c>
      <c r="K1" s="359" t="s">
        <v>53</v>
      </c>
      <c r="L1" s="359"/>
    </row>
    <row r="2" spans="1:25" s="6" customFormat="1" x14ac:dyDescent="0.2">
      <c r="B2" s="8"/>
      <c r="C2" s="9"/>
      <c r="D2" s="9"/>
      <c r="E2" s="155"/>
      <c r="F2" s="9"/>
      <c r="G2" s="9"/>
      <c r="H2" s="9"/>
      <c r="I2" s="358"/>
      <c r="J2" s="156" t="s">
        <v>50</v>
      </c>
      <c r="K2" s="360" t="str">
        <f>INFO!$B$17</f>
        <v>REVISÃO 01</v>
      </c>
      <c r="L2" s="360"/>
    </row>
    <row r="3" spans="1:25" s="6" customFormat="1" x14ac:dyDescent="0.2">
      <c r="B3" s="8"/>
      <c r="C3" s="9"/>
      <c r="D3" s="9"/>
      <c r="E3" s="155"/>
      <c r="F3" s="9"/>
      <c r="G3" s="9"/>
      <c r="H3" s="9"/>
      <c r="I3" s="358"/>
      <c r="J3" s="158" t="s">
        <v>118</v>
      </c>
      <c r="K3" s="361">
        <f ca="1">INFO!$B$23</f>
        <v>44792</v>
      </c>
      <c r="L3" s="361"/>
    </row>
    <row r="4" spans="1:25" s="6" customFormat="1" x14ac:dyDescent="0.2">
      <c r="B4" s="8"/>
      <c r="C4" s="9"/>
      <c r="D4" s="9"/>
      <c r="E4" s="155"/>
      <c r="F4" s="9"/>
      <c r="G4" s="9"/>
      <c r="H4" s="9"/>
      <c r="I4" s="159"/>
      <c r="J4" s="160"/>
      <c r="K4" s="160"/>
      <c r="L4" s="160"/>
    </row>
    <row r="5" spans="1:25" s="6" customFormat="1" ht="15.75" x14ac:dyDescent="0.2">
      <c r="B5" s="9"/>
      <c r="C5" s="9"/>
      <c r="D5" s="163" t="str">
        <f>INFO!$B$2</f>
        <v>PREFEITURA MUNICIPAL DE TIETE</v>
      </c>
      <c r="F5" s="222"/>
      <c r="G5" s="222"/>
      <c r="H5" s="222"/>
      <c r="I5" s="362" t="s">
        <v>51</v>
      </c>
      <c r="J5" s="158" t="str">
        <f>INFO!$A$30</f>
        <v>CDHU</v>
      </c>
      <c r="K5" s="161" t="str">
        <f>INFO!$B$13</f>
        <v>NÃO DESONERADO</v>
      </c>
      <c r="L5" s="162" t="str">
        <f>INFO!$B$30</f>
        <v>05/2022</v>
      </c>
    </row>
    <row r="6" spans="1:25" s="6" customFormat="1" x14ac:dyDescent="0.2">
      <c r="A6" s="355" t="s">
        <v>211</v>
      </c>
      <c r="C6" s="9"/>
      <c r="D6" s="251" t="str">
        <f>INFO!$B$7</f>
        <v>SECRETARIA DE DESENVOLVIMENTO REGIONAL</v>
      </c>
      <c r="E6" s="193"/>
      <c r="F6" s="193"/>
      <c r="G6" s="193"/>
      <c r="H6" s="261"/>
      <c r="I6" s="362"/>
      <c r="J6" s="158" t="str">
        <f>INFO!$A$31</f>
        <v>SINAPI</v>
      </c>
      <c r="K6" s="161" t="str">
        <f>INFO!$B$13</f>
        <v>NÃO DESONERADO</v>
      </c>
      <c r="L6" s="162" t="str">
        <f>INFO!$B$31</f>
        <v>05/2022</v>
      </c>
    </row>
    <row r="7" spans="1:25" s="6" customFormat="1" x14ac:dyDescent="0.2">
      <c r="A7" s="355"/>
      <c r="B7" s="9"/>
      <c r="C7" s="193"/>
      <c r="D7" s="193"/>
      <c r="E7" s="193"/>
      <c r="F7" s="193"/>
      <c r="G7" s="193"/>
      <c r="H7" s="261"/>
      <c r="I7" s="362"/>
      <c r="J7" s="158" t="str">
        <f>INFO!$A$32</f>
        <v>SIURB</v>
      </c>
      <c r="K7" s="161" t="str">
        <f>INFO!$B$13</f>
        <v>NÃO DESONERADO</v>
      </c>
      <c r="L7" s="162" t="str">
        <f>INFO!$B$32</f>
        <v>01/2022</v>
      </c>
    </row>
    <row r="8" spans="1:25" s="6" customFormat="1" x14ac:dyDescent="0.2">
      <c r="A8" s="355"/>
      <c r="B8" s="9"/>
      <c r="C8" s="9"/>
      <c r="D8" s="9"/>
      <c r="E8" s="9"/>
      <c r="F8" s="9"/>
      <c r="G8" s="9"/>
      <c r="H8" s="255"/>
      <c r="I8" s="164" t="s">
        <v>52</v>
      </c>
      <c r="J8" s="165">
        <f ca="1">BDI!$T$30</f>
        <v>0.22470000000000001</v>
      </c>
      <c r="K8" s="9"/>
      <c r="L8" s="166"/>
    </row>
    <row r="9" spans="1:25" s="6" customFormat="1" ht="15" x14ac:dyDescent="0.25">
      <c r="A9" s="355"/>
      <c r="B9" s="9"/>
      <c r="C9" s="9"/>
      <c r="D9" s="9"/>
      <c r="E9" s="9"/>
      <c r="F9" s="9"/>
      <c r="G9" s="9"/>
      <c r="H9" s="254"/>
      <c r="I9" s="164" t="s">
        <v>54</v>
      </c>
      <c r="J9" s="165">
        <f ca="1">BDI!$T$81</f>
        <v>0</v>
      </c>
      <c r="K9" s="279"/>
      <c r="L9" s="166"/>
    </row>
    <row r="10" spans="1:25" s="6" customFormat="1" x14ac:dyDescent="0.2">
      <c r="A10" s="86" t="s">
        <v>212</v>
      </c>
      <c r="B10" s="8"/>
      <c r="C10" s="10"/>
      <c r="D10" s="10"/>
      <c r="E10" s="170"/>
      <c r="F10" s="10"/>
      <c r="G10" s="10"/>
      <c r="H10" s="10"/>
      <c r="I10" s="10"/>
      <c r="J10" s="9"/>
      <c r="K10" s="9"/>
      <c r="L10" s="9"/>
    </row>
    <row r="11" spans="1:25" s="211" customFormat="1" ht="15.75" x14ac:dyDescent="0.25">
      <c r="B11" s="381" t="s">
        <v>239</v>
      </c>
      <c r="C11" s="381"/>
      <c r="D11" s="381"/>
      <c r="E11" s="381"/>
      <c r="F11" s="381"/>
      <c r="G11" s="381"/>
      <c r="H11" s="381"/>
      <c r="I11" s="381"/>
      <c r="J11" s="381"/>
      <c r="K11" s="381"/>
      <c r="L11" s="381"/>
      <c r="M11" s="212"/>
      <c r="N11" s="213"/>
    </row>
    <row r="12" spans="1:25" x14ac:dyDescent="0.2">
      <c r="C12" s="262"/>
      <c r="D12" s="262"/>
      <c r="E12" s="262"/>
      <c r="F12" s="262"/>
      <c r="G12" s="262"/>
      <c r="H12" s="265"/>
      <c r="I12" s="262"/>
      <c r="J12" s="262"/>
      <c r="K12" s="262"/>
      <c r="L12" s="262"/>
      <c r="M12" s="215" t="str">
        <f>IFERROR(IF(F12="Descrição","T",IF(C12="Composição","S",IF(C12="Insumo","I",""))),"")</f>
        <v/>
      </c>
      <c r="N12" s="214"/>
      <c r="O12" s="214"/>
      <c r="P12" s="214"/>
      <c r="Q12" s="214"/>
      <c r="R12" s="214"/>
      <c r="S12" s="214"/>
      <c r="T12" s="214"/>
      <c r="U12" s="214"/>
      <c r="V12" s="214"/>
      <c r="W12" s="214"/>
      <c r="X12" s="214"/>
      <c r="Y12" s="214"/>
    </row>
    <row r="13" spans="1:25" ht="15" x14ac:dyDescent="0.2">
      <c r="A13" s="266" t="str">
        <f t="shared" ref="A13:A69" si="0">IF(G13&lt;&gt;0,"F","")</f>
        <v>F</v>
      </c>
      <c r="B13" s="300"/>
      <c r="C13" s="306" t="s">
        <v>578</v>
      </c>
      <c r="D13" s="307" t="s">
        <v>1444</v>
      </c>
      <c r="E13" s="306" t="s">
        <v>1445</v>
      </c>
      <c r="F13" s="306" t="s">
        <v>1446</v>
      </c>
      <c r="G13" s="379" t="s">
        <v>1447</v>
      </c>
      <c r="H13" s="380"/>
      <c r="I13" s="308" t="s">
        <v>1448</v>
      </c>
      <c r="J13" s="307" t="s">
        <v>1449</v>
      </c>
      <c r="K13" s="307" t="s">
        <v>1450</v>
      </c>
      <c r="L13" s="307" t="s">
        <v>1451</v>
      </c>
      <c r="M13" s="215" t="str">
        <f>IFERROR(IF(F13="Descrição","T",IF(C13="Composição","S",IF(OR(C13="Insumo",C13="Composição Auxiliar"),"I",""))),"")</f>
        <v>T</v>
      </c>
    </row>
    <row r="14" spans="1:25" ht="25.5" x14ac:dyDescent="0.2">
      <c r="A14" s="266" t="str">
        <f t="shared" si="0"/>
        <v>F</v>
      </c>
      <c r="B14" s="300"/>
      <c r="C14" s="287" t="s">
        <v>1443</v>
      </c>
      <c r="D14" s="288" t="s">
        <v>1501</v>
      </c>
      <c r="E14" s="287" t="s">
        <v>579</v>
      </c>
      <c r="F14" s="287" t="s">
        <v>580</v>
      </c>
      <c r="G14" s="382" t="s">
        <v>1452</v>
      </c>
      <c r="H14" s="384"/>
      <c r="I14" s="289" t="s">
        <v>581</v>
      </c>
      <c r="J14" s="290">
        <v>1</v>
      </c>
      <c r="K14" s="291">
        <v>128.13999999999999</v>
      </c>
      <c r="L14" s="291">
        <v>128.13999999999999</v>
      </c>
      <c r="M14" s="215" t="str">
        <f t="shared" ref="M14:M77" si="1">IFERROR(IF(F14="Descrição","T",IF(C14="Composição","S",IF(OR(C14="Insumo",C14="Composição Auxiliar"),"I",""))),"")</f>
        <v>S</v>
      </c>
    </row>
    <row r="15" spans="1:25" x14ac:dyDescent="0.2">
      <c r="A15" s="266" t="str">
        <f t="shared" si="0"/>
        <v>F</v>
      </c>
      <c r="B15" s="300"/>
      <c r="C15" s="292" t="s">
        <v>1453</v>
      </c>
      <c r="D15" s="293" t="s">
        <v>1454</v>
      </c>
      <c r="E15" s="292" t="s">
        <v>56</v>
      </c>
      <c r="F15" s="292" t="s">
        <v>1455</v>
      </c>
      <c r="G15" s="376" t="s">
        <v>1456</v>
      </c>
      <c r="H15" s="377"/>
      <c r="I15" s="294" t="s">
        <v>353</v>
      </c>
      <c r="J15" s="295">
        <v>1.2</v>
      </c>
      <c r="K15" s="296">
        <v>100.55</v>
      </c>
      <c r="L15" s="296">
        <v>120.66</v>
      </c>
      <c r="M15" s="215" t="str">
        <f t="shared" si="1"/>
        <v>I</v>
      </c>
    </row>
    <row r="16" spans="1:25" ht="25.5" x14ac:dyDescent="0.2">
      <c r="A16" s="266" t="str">
        <f t="shared" si="0"/>
        <v>F</v>
      </c>
      <c r="B16" s="300"/>
      <c r="C16" s="292" t="s">
        <v>1453</v>
      </c>
      <c r="D16" s="293" t="s">
        <v>1457</v>
      </c>
      <c r="E16" s="292" t="s">
        <v>56</v>
      </c>
      <c r="F16" s="292" t="s">
        <v>1458</v>
      </c>
      <c r="G16" s="376" t="s">
        <v>1456</v>
      </c>
      <c r="H16" s="377"/>
      <c r="I16" s="294" t="s">
        <v>1459</v>
      </c>
      <c r="J16" s="295">
        <v>1.0500000000000001E-2</v>
      </c>
      <c r="K16" s="296">
        <v>202.61</v>
      </c>
      <c r="L16" s="296">
        <v>2.12</v>
      </c>
      <c r="M16" s="215" t="str">
        <f t="shared" si="1"/>
        <v>I</v>
      </c>
    </row>
    <row r="17" spans="1:13" ht="38.25" x14ac:dyDescent="0.2">
      <c r="A17" s="266" t="str">
        <f t="shared" si="0"/>
        <v>F</v>
      </c>
      <c r="B17" s="300"/>
      <c r="C17" s="292" t="s">
        <v>1453</v>
      </c>
      <c r="D17" s="293" t="s">
        <v>1460</v>
      </c>
      <c r="E17" s="292" t="s">
        <v>56</v>
      </c>
      <c r="F17" s="292" t="s">
        <v>1461</v>
      </c>
      <c r="G17" s="376" t="s">
        <v>1456</v>
      </c>
      <c r="H17" s="377"/>
      <c r="I17" s="294" t="s">
        <v>1459</v>
      </c>
      <c r="J17" s="295">
        <v>0.20300000000000001</v>
      </c>
      <c r="K17" s="296">
        <v>26.44</v>
      </c>
      <c r="L17" s="296">
        <v>5.36</v>
      </c>
      <c r="M17" s="215" t="str">
        <f t="shared" si="1"/>
        <v>I</v>
      </c>
    </row>
    <row r="18" spans="1:13" x14ac:dyDescent="0.2">
      <c r="A18" s="266" t="str">
        <f t="shared" si="0"/>
        <v>F</v>
      </c>
      <c r="B18" s="300"/>
      <c r="C18" s="297"/>
      <c r="D18" s="297"/>
      <c r="E18" s="297"/>
      <c r="F18" s="297"/>
      <c r="G18" s="297" t="s">
        <v>1462</v>
      </c>
      <c r="H18" s="304">
        <v>0</v>
      </c>
      <c r="I18" s="297" t="s">
        <v>1463</v>
      </c>
      <c r="J18" s="298">
        <v>0</v>
      </c>
      <c r="K18" s="297" t="s">
        <v>1464</v>
      </c>
      <c r="L18" s="298">
        <v>0</v>
      </c>
      <c r="M18" s="215" t="str">
        <f t="shared" si="1"/>
        <v/>
      </c>
    </row>
    <row r="19" spans="1:13" x14ac:dyDescent="0.2">
      <c r="A19" s="266" t="str">
        <f t="shared" si="0"/>
        <v>F</v>
      </c>
      <c r="B19" s="300"/>
      <c r="C19" s="297"/>
      <c r="D19" s="297"/>
      <c r="E19" s="297"/>
      <c r="F19" s="297"/>
      <c r="G19" s="297" t="s">
        <v>1465</v>
      </c>
      <c r="H19" s="304">
        <v>28.79</v>
      </c>
      <c r="I19" s="297"/>
      <c r="J19" s="378" t="s">
        <v>1466</v>
      </c>
      <c r="K19" s="378"/>
      <c r="L19" s="298">
        <v>156.93</v>
      </c>
      <c r="M19" s="215" t="str">
        <f t="shared" si="1"/>
        <v/>
      </c>
    </row>
    <row r="20" spans="1:13" ht="13.5" hidden="1" thickTop="1" x14ac:dyDescent="0.2">
      <c r="A20" s="266" t="str">
        <f t="shared" si="0"/>
        <v/>
      </c>
      <c r="B20" s="300"/>
      <c r="C20" s="305"/>
      <c r="D20" s="305"/>
      <c r="E20" s="305"/>
      <c r="F20" s="305"/>
      <c r="G20" s="305"/>
      <c r="H20" s="305"/>
      <c r="I20" s="305"/>
      <c r="J20" s="305"/>
      <c r="K20" s="305"/>
      <c r="L20" s="305"/>
      <c r="M20" s="215" t="str">
        <f t="shared" si="1"/>
        <v/>
      </c>
    </row>
    <row r="21" spans="1:13" ht="15" x14ac:dyDescent="0.2">
      <c r="A21" s="266" t="str">
        <f t="shared" si="0"/>
        <v>F</v>
      </c>
      <c r="B21" s="300"/>
      <c r="C21" s="306" t="s">
        <v>619</v>
      </c>
      <c r="D21" s="307" t="s">
        <v>1444</v>
      </c>
      <c r="E21" s="306" t="s">
        <v>1445</v>
      </c>
      <c r="F21" s="306" t="s">
        <v>1446</v>
      </c>
      <c r="G21" s="379" t="s">
        <v>1447</v>
      </c>
      <c r="H21" s="380"/>
      <c r="I21" s="308" t="s">
        <v>1448</v>
      </c>
      <c r="J21" s="307" t="s">
        <v>1449</v>
      </c>
      <c r="K21" s="307" t="s">
        <v>1450</v>
      </c>
      <c r="L21" s="307" t="s">
        <v>1451</v>
      </c>
      <c r="M21" s="215" t="str">
        <f t="shared" si="1"/>
        <v>T</v>
      </c>
    </row>
    <row r="22" spans="1:13" x14ac:dyDescent="0.2">
      <c r="A22" s="266" t="str">
        <f t="shared" si="0"/>
        <v>F</v>
      </c>
      <c r="B22" s="300"/>
      <c r="C22" s="287" t="s">
        <v>1443</v>
      </c>
      <c r="D22" s="288" t="s">
        <v>1502</v>
      </c>
      <c r="E22" s="287" t="s">
        <v>579</v>
      </c>
      <c r="F22" s="287" t="s">
        <v>620</v>
      </c>
      <c r="G22" s="382" t="s">
        <v>1467</v>
      </c>
      <c r="H22" s="384"/>
      <c r="I22" s="289" t="s">
        <v>621</v>
      </c>
      <c r="J22" s="290">
        <v>1</v>
      </c>
      <c r="K22" s="291">
        <v>356.68</v>
      </c>
      <c r="L22" s="291">
        <v>356.68</v>
      </c>
      <c r="M22" s="215" t="str">
        <f t="shared" si="1"/>
        <v>S</v>
      </c>
    </row>
    <row r="23" spans="1:13" x14ac:dyDescent="0.2">
      <c r="A23" s="266" t="str">
        <f t="shared" si="0"/>
        <v>F</v>
      </c>
      <c r="B23" s="300"/>
      <c r="C23" s="292" t="s">
        <v>1453</v>
      </c>
      <c r="D23" s="293" t="s">
        <v>1468</v>
      </c>
      <c r="E23" s="292" t="s">
        <v>56</v>
      </c>
      <c r="F23" s="292" t="s">
        <v>1469</v>
      </c>
      <c r="G23" s="376" t="s">
        <v>1470</v>
      </c>
      <c r="H23" s="377"/>
      <c r="I23" s="294" t="s">
        <v>1459</v>
      </c>
      <c r="J23" s="295">
        <v>1</v>
      </c>
      <c r="K23" s="296">
        <v>19.448399999999999</v>
      </c>
      <c r="L23" s="296">
        <v>19.440000000000001</v>
      </c>
      <c r="M23" s="215" t="str">
        <f t="shared" si="1"/>
        <v>I</v>
      </c>
    </row>
    <row r="24" spans="1:13" x14ac:dyDescent="0.2">
      <c r="A24" s="266" t="str">
        <f t="shared" si="0"/>
        <v>F</v>
      </c>
      <c r="B24" s="300"/>
      <c r="C24" s="292" t="s">
        <v>1453</v>
      </c>
      <c r="D24" s="293" t="s">
        <v>1471</v>
      </c>
      <c r="E24" s="292" t="s">
        <v>56</v>
      </c>
      <c r="F24" s="292" t="s">
        <v>1472</v>
      </c>
      <c r="G24" s="376" t="s">
        <v>1470</v>
      </c>
      <c r="H24" s="377"/>
      <c r="I24" s="294" t="s">
        <v>1459</v>
      </c>
      <c r="J24" s="295">
        <v>0.2</v>
      </c>
      <c r="K24" s="296">
        <v>19.448399999999999</v>
      </c>
      <c r="L24" s="296">
        <v>3.88</v>
      </c>
      <c r="M24" s="215" t="str">
        <f t="shared" si="1"/>
        <v>I</v>
      </c>
    </row>
    <row r="25" spans="1:13" x14ac:dyDescent="0.2">
      <c r="A25" s="266" t="str">
        <f t="shared" si="0"/>
        <v>F</v>
      </c>
      <c r="B25" s="300"/>
      <c r="C25" s="292" t="s">
        <v>1453</v>
      </c>
      <c r="D25" s="293" t="s">
        <v>1473</v>
      </c>
      <c r="E25" s="292" t="s">
        <v>56</v>
      </c>
      <c r="F25" s="292" t="s">
        <v>1474</v>
      </c>
      <c r="G25" s="376" t="s">
        <v>1470</v>
      </c>
      <c r="H25" s="377"/>
      <c r="I25" s="294" t="s">
        <v>1459</v>
      </c>
      <c r="J25" s="295">
        <v>0.4</v>
      </c>
      <c r="K25" s="296">
        <v>28.363199999999999</v>
      </c>
      <c r="L25" s="296">
        <v>11.34</v>
      </c>
      <c r="M25" s="215" t="str">
        <f t="shared" si="1"/>
        <v>I</v>
      </c>
    </row>
    <row r="26" spans="1:13" x14ac:dyDescent="0.2">
      <c r="A26" s="266" t="str">
        <f t="shared" si="0"/>
        <v>F</v>
      </c>
      <c r="B26" s="300"/>
      <c r="C26" s="292" t="s">
        <v>1453</v>
      </c>
      <c r="D26" s="293" t="s">
        <v>1475</v>
      </c>
      <c r="E26" s="292" t="s">
        <v>56</v>
      </c>
      <c r="F26" s="292" t="s">
        <v>1476</v>
      </c>
      <c r="G26" s="376" t="s">
        <v>1470</v>
      </c>
      <c r="H26" s="377"/>
      <c r="I26" s="294" t="s">
        <v>1459</v>
      </c>
      <c r="J26" s="295">
        <v>1</v>
      </c>
      <c r="K26" s="296">
        <v>23.666399999999999</v>
      </c>
      <c r="L26" s="296">
        <v>23.66</v>
      </c>
      <c r="M26" s="215" t="str">
        <f t="shared" si="1"/>
        <v>I</v>
      </c>
    </row>
    <row r="27" spans="1:13" ht="25.5" x14ac:dyDescent="0.2">
      <c r="A27" s="266" t="str">
        <f t="shared" si="0"/>
        <v>F</v>
      </c>
      <c r="B27" s="300"/>
      <c r="C27" s="292" t="s">
        <v>1453</v>
      </c>
      <c r="D27" s="293" t="s">
        <v>1477</v>
      </c>
      <c r="E27" s="292" t="s">
        <v>56</v>
      </c>
      <c r="F27" s="292" t="s">
        <v>1478</v>
      </c>
      <c r="G27" s="376" t="s">
        <v>1456</v>
      </c>
      <c r="H27" s="377"/>
      <c r="I27" s="294" t="s">
        <v>30</v>
      </c>
      <c r="J27" s="295">
        <v>0.15</v>
      </c>
      <c r="K27" s="296">
        <v>45.45</v>
      </c>
      <c r="L27" s="296">
        <v>6.81</v>
      </c>
      <c r="M27" s="215" t="str">
        <f t="shared" si="1"/>
        <v>I</v>
      </c>
    </row>
    <row r="28" spans="1:13" ht="25.5" x14ac:dyDescent="0.2">
      <c r="A28" s="266" t="str">
        <f t="shared" si="0"/>
        <v>F</v>
      </c>
      <c r="B28" s="300"/>
      <c r="C28" s="292" t="s">
        <v>1453</v>
      </c>
      <c r="D28" s="293" t="s">
        <v>1479</v>
      </c>
      <c r="E28" s="292" t="s">
        <v>56</v>
      </c>
      <c r="F28" s="292" t="s">
        <v>1480</v>
      </c>
      <c r="G28" s="376" t="s">
        <v>1456</v>
      </c>
      <c r="H28" s="377"/>
      <c r="I28" s="294" t="s">
        <v>2</v>
      </c>
      <c r="J28" s="295">
        <v>0.3</v>
      </c>
      <c r="K28" s="296">
        <v>0.68</v>
      </c>
      <c r="L28" s="296">
        <v>0.2</v>
      </c>
      <c r="M28" s="215" t="str">
        <f t="shared" si="1"/>
        <v>I</v>
      </c>
    </row>
    <row r="29" spans="1:13" x14ac:dyDescent="0.2">
      <c r="A29" s="266" t="str">
        <f t="shared" si="0"/>
        <v>F</v>
      </c>
      <c r="B29" s="300"/>
      <c r="C29" s="292" t="s">
        <v>1453</v>
      </c>
      <c r="D29" s="293" t="s">
        <v>1481</v>
      </c>
      <c r="E29" s="292" t="s">
        <v>56</v>
      </c>
      <c r="F29" s="292" t="s">
        <v>1482</v>
      </c>
      <c r="G29" s="376" t="s">
        <v>1456</v>
      </c>
      <c r="H29" s="377"/>
      <c r="I29" s="294" t="s">
        <v>353</v>
      </c>
      <c r="J29" s="295">
        <v>0.06</v>
      </c>
      <c r="K29" s="296">
        <v>4769.84</v>
      </c>
      <c r="L29" s="296">
        <v>286.19</v>
      </c>
      <c r="M29" s="215" t="str">
        <f t="shared" si="1"/>
        <v>I</v>
      </c>
    </row>
    <row r="30" spans="1:13" ht="25.5" x14ac:dyDescent="0.2">
      <c r="A30" s="266" t="str">
        <f t="shared" si="0"/>
        <v>F</v>
      </c>
      <c r="B30" s="300"/>
      <c r="C30" s="292" t="s">
        <v>1453</v>
      </c>
      <c r="D30" s="293" t="s">
        <v>1483</v>
      </c>
      <c r="E30" s="292" t="s">
        <v>56</v>
      </c>
      <c r="F30" s="292" t="s">
        <v>1484</v>
      </c>
      <c r="G30" s="376" t="s">
        <v>1456</v>
      </c>
      <c r="H30" s="377"/>
      <c r="I30" s="294" t="s">
        <v>2</v>
      </c>
      <c r="J30" s="295">
        <v>6</v>
      </c>
      <c r="K30" s="296">
        <v>0.86</v>
      </c>
      <c r="L30" s="296">
        <v>5.16</v>
      </c>
      <c r="M30" s="215" t="str">
        <f t="shared" si="1"/>
        <v>I</v>
      </c>
    </row>
    <row r="31" spans="1:13" x14ac:dyDescent="0.2">
      <c r="A31" s="266" t="str">
        <f t="shared" si="0"/>
        <v>F</v>
      </c>
      <c r="B31" s="300"/>
      <c r="C31" s="297"/>
      <c r="D31" s="297"/>
      <c r="E31" s="297"/>
      <c r="F31" s="297"/>
      <c r="G31" s="297" t="s">
        <v>1462</v>
      </c>
      <c r="H31" s="304">
        <v>58.32</v>
      </c>
      <c r="I31" s="297" t="s">
        <v>1463</v>
      </c>
      <c r="J31" s="298">
        <v>0</v>
      </c>
      <c r="K31" s="297" t="s">
        <v>1464</v>
      </c>
      <c r="L31" s="298">
        <v>58.32</v>
      </c>
      <c r="M31" s="215" t="str">
        <f t="shared" si="1"/>
        <v/>
      </c>
    </row>
    <row r="32" spans="1:13" x14ac:dyDescent="0.2">
      <c r="A32" s="266" t="str">
        <f t="shared" si="0"/>
        <v>F</v>
      </c>
      <c r="B32" s="300"/>
      <c r="C32" s="297"/>
      <c r="D32" s="297"/>
      <c r="E32" s="297"/>
      <c r="F32" s="297"/>
      <c r="G32" s="297" t="s">
        <v>1465</v>
      </c>
      <c r="H32" s="304">
        <v>80.14</v>
      </c>
      <c r="I32" s="297"/>
      <c r="J32" s="378" t="s">
        <v>1466</v>
      </c>
      <c r="K32" s="378"/>
      <c r="L32" s="298">
        <v>436.82</v>
      </c>
      <c r="M32" s="215" t="str">
        <f t="shared" si="1"/>
        <v/>
      </c>
    </row>
    <row r="33" spans="1:33" ht="13.5" hidden="1" thickTop="1" x14ac:dyDescent="0.2">
      <c r="A33" s="266" t="str">
        <f t="shared" si="0"/>
        <v/>
      </c>
      <c r="B33" s="300"/>
      <c r="C33" s="305"/>
      <c r="D33" s="305"/>
      <c r="E33" s="305"/>
      <c r="F33" s="305"/>
      <c r="G33" s="305"/>
      <c r="H33" s="305"/>
      <c r="I33" s="305"/>
      <c r="J33" s="305"/>
      <c r="K33" s="305"/>
      <c r="L33" s="305"/>
      <c r="M33" s="215" t="str">
        <f t="shared" si="1"/>
        <v/>
      </c>
    </row>
    <row r="34" spans="1:33" ht="15" x14ac:dyDescent="0.2">
      <c r="A34" s="266" t="str">
        <f t="shared" si="0"/>
        <v>F</v>
      </c>
      <c r="B34" s="300"/>
      <c r="C34" s="306" t="s">
        <v>630</v>
      </c>
      <c r="D34" s="307" t="s">
        <v>1444</v>
      </c>
      <c r="E34" s="306" t="s">
        <v>1445</v>
      </c>
      <c r="F34" s="306" t="s">
        <v>1446</v>
      </c>
      <c r="G34" s="379" t="s">
        <v>1447</v>
      </c>
      <c r="H34" s="380"/>
      <c r="I34" s="308" t="s">
        <v>1448</v>
      </c>
      <c r="J34" s="307" t="s">
        <v>1449</v>
      </c>
      <c r="K34" s="307" t="s">
        <v>1450</v>
      </c>
      <c r="L34" s="307" t="s">
        <v>1451</v>
      </c>
      <c r="M34" s="215" t="str">
        <f t="shared" si="1"/>
        <v>T</v>
      </c>
    </row>
    <row r="35" spans="1:33" x14ac:dyDescent="0.2">
      <c r="A35" s="266" t="str">
        <f t="shared" si="0"/>
        <v>F</v>
      </c>
      <c r="B35" s="300"/>
      <c r="C35" s="287" t="s">
        <v>1443</v>
      </c>
      <c r="D35" s="288" t="s">
        <v>1503</v>
      </c>
      <c r="E35" s="287" t="s">
        <v>579</v>
      </c>
      <c r="F35" s="287" t="s">
        <v>631</v>
      </c>
      <c r="G35" s="382" t="s">
        <v>1485</v>
      </c>
      <c r="H35" s="384"/>
      <c r="I35" s="289" t="s">
        <v>2</v>
      </c>
      <c r="J35" s="290">
        <v>1</v>
      </c>
      <c r="K35" s="291">
        <v>51.93</v>
      </c>
      <c r="L35" s="291">
        <v>51.93</v>
      </c>
      <c r="M35" s="215" t="str">
        <f t="shared" si="1"/>
        <v>S</v>
      </c>
    </row>
    <row r="36" spans="1:33" x14ac:dyDescent="0.2">
      <c r="A36" s="266" t="str">
        <f t="shared" si="0"/>
        <v>F</v>
      </c>
      <c r="B36" s="300"/>
      <c r="C36" s="292" t="s">
        <v>1453</v>
      </c>
      <c r="D36" s="293" t="s">
        <v>1486</v>
      </c>
      <c r="E36" s="292" t="s">
        <v>56</v>
      </c>
      <c r="F36" s="292" t="s">
        <v>1487</v>
      </c>
      <c r="G36" s="376" t="s">
        <v>1470</v>
      </c>
      <c r="H36" s="377"/>
      <c r="I36" s="294" t="s">
        <v>1459</v>
      </c>
      <c r="J36" s="295">
        <v>0.5</v>
      </c>
      <c r="K36" s="296">
        <v>23.666399999999999</v>
      </c>
      <c r="L36" s="296">
        <v>11.83</v>
      </c>
      <c r="M36" s="215" t="str">
        <f t="shared" si="1"/>
        <v>I</v>
      </c>
    </row>
    <row r="37" spans="1:33" ht="25.5" x14ac:dyDescent="0.2">
      <c r="A37" s="266" t="str">
        <f t="shared" si="0"/>
        <v>F</v>
      </c>
      <c r="B37" s="300"/>
      <c r="C37" s="292" t="s">
        <v>1453</v>
      </c>
      <c r="D37" s="293" t="s">
        <v>1488</v>
      </c>
      <c r="E37" s="292" t="s">
        <v>0</v>
      </c>
      <c r="F37" s="292" t="s">
        <v>1489</v>
      </c>
      <c r="G37" s="376" t="s">
        <v>1456</v>
      </c>
      <c r="H37" s="377"/>
      <c r="I37" s="294" t="s">
        <v>463</v>
      </c>
      <c r="J37" s="295">
        <v>1.8</v>
      </c>
      <c r="K37" s="296">
        <v>22.28</v>
      </c>
      <c r="L37" s="296">
        <v>40.1</v>
      </c>
      <c r="M37" s="215" t="str">
        <f t="shared" si="1"/>
        <v>I</v>
      </c>
    </row>
    <row r="38" spans="1:33" x14ac:dyDescent="0.2">
      <c r="A38" s="266" t="str">
        <f t="shared" si="0"/>
        <v>F</v>
      </c>
      <c r="B38" s="300"/>
      <c r="C38" s="297"/>
      <c r="D38" s="297"/>
      <c r="E38" s="297"/>
      <c r="F38" s="297"/>
      <c r="G38" s="297" t="s">
        <v>1462</v>
      </c>
      <c r="H38" s="304">
        <v>11.83</v>
      </c>
      <c r="I38" s="297" t="s">
        <v>1463</v>
      </c>
      <c r="J38" s="298">
        <v>0</v>
      </c>
      <c r="K38" s="297" t="s">
        <v>1464</v>
      </c>
      <c r="L38" s="298">
        <v>11.83</v>
      </c>
      <c r="M38" s="215" t="str">
        <f t="shared" si="1"/>
        <v/>
      </c>
    </row>
    <row r="39" spans="1:33" x14ac:dyDescent="0.2">
      <c r="A39" s="266" t="str">
        <f t="shared" si="0"/>
        <v>F</v>
      </c>
      <c r="B39" s="300"/>
      <c r="C39" s="297"/>
      <c r="D39" s="297"/>
      <c r="E39" s="297"/>
      <c r="F39" s="297"/>
      <c r="G39" s="297" t="s">
        <v>1465</v>
      </c>
      <c r="H39" s="304">
        <v>11.66</v>
      </c>
      <c r="I39" s="297"/>
      <c r="J39" s="378" t="s">
        <v>1466</v>
      </c>
      <c r="K39" s="378"/>
      <c r="L39" s="298">
        <v>63.59</v>
      </c>
      <c r="M39" s="215" t="str">
        <f t="shared" si="1"/>
        <v/>
      </c>
    </row>
    <row r="40" spans="1:33" ht="13.5" hidden="1" thickTop="1" x14ac:dyDescent="0.2">
      <c r="A40" s="266" t="str">
        <f t="shared" si="0"/>
        <v/>
      </c>
      <c r="B40" s="300"/>
      <c r="C40" s="305"/>
      <c r="D40" s="305"/>
      <c r="E40" s="305"/>
      <c r="F40" s="305"/>
      <c r="G40" s="305"/>
      <c r="H40" s="305"/>
      <c r="I40" s="305"/>
      <c r="J40" s="305"/>
      <c r="K40" s="305"/>
      <c r="L40" s="305"/>
      <c r="M40" s="215" t="str">
        <f t="shared" si="1"/>
        <v/>
      </c>
    </row>
    <row r="41" spans="1:33" ht="15" x14ac:dyDescent="0.2">
      <c r="A41" s="266" t="str">
        <f t="shared" si="0"/>
        <v>F</v>
      </c>
      <c r="B41" s="300"/>
      <c r="C41" s="306" t="s">
        <v>672</v>
      </c>
      <c r="D41" s="307" t="s">
        <v>1444</v>
      </c>
      <c r="E41" s="306" t="s">
        <v>1445</v>
      </c>
      <c r="F41" s="306" t="s">
        <v>1446</v>
      </c>
      <c r="G41" s="379" t="s">
        <v>1447</v>
      </c>
      <c r="H41" s="380"/>
      <c r="I41" s="308" t="s">
        <v>1448</v>
      </c>
      <c r="J41" s="307" t="s">
        <v>1449</v>
      </c>
      <c r="K41" s="307" t="s">
        <v>1450</v>
      </c>
      <c r="L41" s="307" t="s">
        <v>1451</v>
      </c>
      <c r="M41" s="215" t="str">
        <f t="shared" si="1"/>
        <v>T</v>
      </c>
    </row>
    <row r="42" spans="1:33" x14ac:dyDescent="0.2">
      <c r="A42" s="266" t="str">
        <f t="shared" si="0"/>
        <v>F</v>
      </c>
      <c r="B42" s="300"/>
      <c r="C42" s="287" t="s">
        <v>1443</v>
      </c>
      <c r="D42" s="288" t="s">
        <v>1504</v>
      </c>
      <c r="E42" s="287" t="s">
        <v>579</v>
      </c>
      <c r="F42" s="287" t="s">
        <v>673</v>
      </c>
      <c r="G42" s="382" t="s">
        <v>1490</v>
      </c>
      <c r="H42" s="384"/>
      <c r="I42" s="289" t="s">
        <v>2</v>
      </c>
      <c r="J42" s="290">
        <v>1</v>
      </c>
      <c r="K42" s="291">
        <v>1311.66</v>
      </c>
      <c r="L42" s="291">
        <v>1311.66</v>
      </c>
      <c r="M42" s="215" t="str">
        <f t="shared" si="1"/>
        <v>S</v>
      </c>
    </row>
    <row r="43" spans="1:33" x14ac:dyDescent="0.2">
      <c r="A43" s="266" t="str">
        <f t="shared" si="0"/>
        <v>F</v>
      </c>
      <c r="B43" s="300"/>
      <c r="C43" s="292" t="s">
        <v>1453</v>
      </c>
      <c r="D43" s="293" t="s">
        <v>1486</v>
      </c>
      <c r="E43" s="292" t="s">
        <v>56</v>
      </c>
      <c r="F43" s="292" t="s">
        <v>1487</v>
      </c>
      <c r="G43" s="376" t="s">
        <v>1470</v>
      </c>
      <c r="H43" s="377"/>
      <c r="I43" s="294" t="s">
        <v>1459</v>
      </c>
      <c r="J43" s="295">
        <v>8.7159999999999993</v>
      </c>
      <c r="K43" s="296">
        <v>23.666399999999999</v>
      </c>
      <c r="L43" s="296">
        <v>206.27</v>
      </c>
      <c r="M43" s="215" t="str">
        <f t="shared" si="1"/>
        <v>I</v>
      </c>
    </row>
    <row r="44" spans="1:33" x14ac:dyDescent="0.2">
      <c r="A44" s="266" t="str">
        <f t="shared" si="0"/>
        <v>F</v>
      </c>
      <c r="B44" s="300"/>
      <c r="C44" s="292" t="s">
        <v>1453</v>
      </c>
      <c r="D44" s="293" t="s">
        <v>1491</v>
      </c>
      <c r="E44" s="292" t="s">
        <v>56</v>
      </c>
      <c r="F44" s="292" t="s">
        <v>1492</v>
      </c>
      <c r="G44" s="376" t="s">
        <v>1470</v>
      </c>
      <c r="H44" s="377"/>
      <c r="I44" s="294" t="s">
        <v>1459</v>
      </c>
      <c r="J44" s="295">
        <v>13.394</v>
      </c>
      <c r="K44" s="296">
        <v>19.448399999999999</v>
      </c>
      <c r="L44" s="296">
        <v>260.49</v>
      </c>
      <c r="M44" s="215" t="str">
        <f t="shared" si="1"/>
        <v>I</v>
      </c>
    </row>
    <row r="45" spans="1:33" s="218" customFormat="1" ht="15" x14ac:dyDescent="0.2">
      <c r="A45" s="266" t="str">
        <f t="shared" si="0"/>
        <v>F</v>
      </c>
      <c r="B45" s="300"/>
      <c r="C45" s="292" t="s">
        <v>1453</v>
      </c>
      <c r="D45" s="293" t="s">
        <v>1522</v>
      </c>
      <c r="E45" s="292" t="s">
        <v>1521</v>
      </c>
      <c r="F45" s="292" t="s">
        <v>1493</v>
      </c>
      <c r="G45" s="376" t="s">
        <v>1494</v>
      </c>
      <c r="H45" s="377"/>
      <c r="I45" s="294" t="s">
        <v>2</v>
      </c>
      <c r="J45" s="295">
        <v>1</v>
      </c>
      <c r="K45" s="296">
        <v>844.9</v>
      </c>
      <c r="L45" s="296">
        <v>844.9</v>
      </c>
      <c r="M45" s="215" t="str">
        <f t="shared" si="1"/>
        <v>I</v>
      </c>
      <c r="N45" s="217"/>
      <c r="O45" s="217"/>
      <c r="P45" s="217"/>
      <c r="Q45" s="217"/>
      <c r="R45" s="217"/>
      <c r="S45" s="217"/>
      <c r="T45" s="217"/>
      <c r="U45" s="217"/>
      <c r="V45" s="217"/>
      <c r="AB45" s="215"/>
      <c r="AC45" s="215"/>
      <c r="AD45" s="215"/>
      <c r="AE45" s="215"/>
      <c r="AF45" s="215"/>
      <c r="AG45" s="215"/>
    </row>
    <row r="46" spans="1:33" s="218" customFormat="1" ht="15" x14ac:dyDescent="0.2">
      <c r="A46" s="266" t="str">
        <f t="shared" si="0"/>
        <v>F</v>
      </c>
      <c r="B46" s="300"/>
      <c r="C46" s="297"/>
      <c r="D46" s="297"/>
      <c r="E46" s="297"/>
      <c r="F46" s="297"/>
      <c r="G46" s="297" t="s">
        <v>1462</v>
      </c>
      <c r="H46" s="304">
        <v>466.76</v>
      </c>
      <c r="I46" s="297" t="s">
        <v>1463</v>
      </c>
      <c r="J46" s="298">
        <v>0</v>
      </c>
      <c r="K46" s="297" t="s">
        <v>1464</v>
      </c>
      <c r="L46" s="298">
        <v>466.76</v>
      </c>
      <c r="M46" s="215" t="str">
        <f t="shared" si="1"/>
        <v/>
      </c>
      <c r="N46" s="217"/>
      <c r="O46" s="217"/>
      <c r="P46" s="217"/>
      <c r="Q46" s="217"/>
      <c r="R46" s="217"/>
      <c r="S46" s="217"/>
      <c r="T46" s="217"/>
      <c r="U46" s="217"/>
      <c r="V46" s="217"/>
      <c r="AB46" s="215"/>
      <c r="AC46" s="215"/>
      <c r="AD46" s="215"/>
      <c r="AE46" s="215"/>
      <c r="AF46" s="215"/>
      <c r="AG46" s="215"/>
    </row>
    <row r="47" spans="1:33" s="218" customFormat="1" ht="15" x14ac:dyDescent="0.2">
      <c r="A47" s="266" t="str">
        <f t="shared" si="0"/>
        <v>F</v>
      </c>
      <c r="B47" s="300"/>
      <c r="C47" s="297"/>
      <c r="D47" s="297"/>
      <c r="E47" s="297"/>
      <c r="F47" s="297"/>
      <c r="G47" s="297" t="s">
        <v>1465</v>
      </c>
      <c r="H47" s="304">
        <v>294.73</v>
      </c>
      <c r="I47" s="297"/>
      <c r="J47" s="378" t="s">
        <v>1466</v>
      </c>
      <c r="K47" s="378"/>
      <c r="L47" s="298">
        <v>1606.39</v>
      </c>
      <c r="M47" s="215" t="str">
        <f t="shared" si="1"/>
        <v/>
      </c>
      <c r="N47" s="217"/>
      <c r="O47" s="217"/>
      <c r="P47" s="217"/>
      <c r="Q47" s="217"/>
      <c r="R47" s="217"/>
      <c r="S47" s="217"/>
      <c r="T47" s="217"/>
      <c r="U47" s="217"/>
      <c r="V47" s="217"/>
      <c r="AB47" s="215"/>
      <c r="AC47" s="215"/>
      <c r="AD47" s="215"/>
      <c r="AE47" s="215"/>
      <c r="AF47" s="215"/>
      <c r="AG47" s="215"/>
    </row>
    <row r="48" spans="1:33" ht="13.5" hidden="1" thickTop="1" x14ac:dyDescent="0.2">
      <c r="A48" s="266" t="str">
        <f t="shared" si="0"/>
        <v/>
      </c>
      <c r="B48" s="300"/>
      <c r="C48" s="305"/>
      <c r="D48" s="305"/>
      <c r="E48" s="305"/>
      <c r="F48" s="305"/>
      <c r="G48" s="305"/>
      <c r="H48" s="305"/>
      <c r="I48" s="305"/>
      <c r="J48" s="305"/>
      <c r="K48" s="305"/>
      <c r="L48" s="305"/>
      <c r="M48" s="215" t="str">
        <f t="shared" si="1"/>
        <v/>
      </c>
    </row>
    <row r="49" spans="1:31" ht="15" x14ac:dyDescent="0.2">
      <c r="A49" s="266" t="str">
        <f t="shared" si="0"/>
        <v>F</v>
      </c>
      <c r="B49" s="300"/>
      <c r="C49" s="306" t="s">
        <v>1144</v>
      </c>
      <c r="D49" s="307" t="s">
        <v>1444</v>
      </c>
      <c r="E49" s="306" t="s">
        <v>1445</v>
      </c>
      <c r="F49" s="306" t="s">
        <v>1446</v>
      </c>
      <c r="G49" s="379" t="s">
        <v>1447</v>
      </c>
      <c r="H49" s="380"/>
      <c r="I49" s="308" t="s">
        <v>1448</v>
      </c>
      <c r="J49" s="307" t="s">
        <v>1449</v>
      </c>
      <c r="K49" s="307" t="s">
        <v>1450</v>
      </c>
      <c r="L49" s="307" t="s">
        <v>1451</v>
      </c>
      <c r="M49" s="215" t="str">
        <f t="shared" si="1"/>
        <v>T</v>
      </c>
    </row>
    <row r="50" spans="1:31" ht="25.5" x14ac:dyDescent="0.2">
      <c r="A50" s="266" t="str">
        <f t="shared" si="0"/>
        <v>F</v>
      </c>
      <c r="B50" s="300"/>
      <c r="C50" s="287" t="s">
        <v>1443</v>
      </c>
      <c r="D50" s="288" t="s">
        <v>1505</v>
      </c>
      <c r="E50" s="287" t="s">
        <v>579</v>
      </c>
      <c r="F50" s="287" t="s">
        <v>1145</v>
      </c>
      <c r="G50" s="382" t="s">
        <v>1495</v>
      </c>
      <c r="H50" s="384"/>
      <c r="I50" s="289" t="s">
        <v>2</v>
      </c>
      <c r="J50" s="290">
        <v>1</v>
      </c>
      <c r="K50" s="291">
        <v>744.52</v>
      </c>
      <c r="L50" s="291">
        <v>744.52</v>
      </c>
      <c r="M50" s="215" t="str">
        <f t="shared" si="1"/>
        <v>S</v>
      </c>
      <c r="N50" s="217"/>
      <c r="O50" s="217"/>
      <c r="P50" s="217"/>
      <c r="Q50" s="217"/>
      <c r="R50" s="217"/>
      <c r="S50" s="217"/>
      <c r="T50" s="217"/>
      <c r="U50" s="217"/>
      <c r="V50" s="217"/>
      <c r="W50" s="218"/>
      <c r="X50" s="218"/>
      <c r="Y50" s="218"/>
    </row>
    <row r="51" spans="1:31" s="218" customFormat="1" ht="15" x14ac:dyDescent="0.2">
      <c r="A51" s="266" t="str">
        <f t="shared" si="0"/>
        <v>F</v>
      </c>
      <c r="B51" s="300"/>
      <c r="C51" s="292" t="s">
        <v>1453</v>
      </c>
      <c r="D51" s="293" t="s">
        <v>1496</v>
      </c>
      <c r="E51" s="292" t="s">
        <v>56</v>
      </c>
      <c r="F51" s="292" t="s">
        <v>1497</v>
      </c>
      <c r="G51" s="376" t="s">
        <v>1470</v>
      </c>
      <c r="H51" s="377"/>
      <c r="I51" s="294" t="s">
        <v>1459</v>
      </c>
      <c r="J51" s="295">
        <v>0.5</v>
      </c>
      <c r="K51" s="296">
        <v>28.363199999999999</v>
      </c>
      <c r="L51" s="296">
        <v>14.18</v>
      </c>
      <c r="M51" s="215" t="str">
        <f t="shared" si="1"/>
        <v>I</v>
      </c>
      <c r="N51" s="217"/>
      <c r="O51" s="217"/>
      <c r="P51" s="217"/>
      <c r="Q51" s="217"/>
      <c r="R51" s="217"/>
      <c r="S51" s="217"/>
      <c r="T51" s="217"/>
      <c r="U51" s="217"/>
      <c r="V51" s="217"/>
      <c r="Z51" s="215"/>
      <c r="AA51" s="215"/>
      <c r="AB51" s="215"/>
      <c r="AC51" s="215"/>
      <c r="AD51" s="215"/>
      <c r="AE51" s="215"/>
    </row>
    <row r="52" spans="1:31" s="218" customFormat="1" ht="15" x14ac:dyDescent="0.2">
      <c r="A52" s="266" t="str">
        <f t="shared" si="0"/>
        <v>F</v>
      </c>
      <c r="B52" s="300"/>
      <c r="C52" s="292" t="s">
        <v>1453</v>
      </c>
      <c r="D52" s="293" t="s">
        <v>1498</v>
      </c>
      <c r="E52" s="292" t="s">
        <v>56</v>
      </c>
      <c r="F52" s="292" t="s">
        <v>1499</v>
      </c>
      <c r="G52" s="376" t="s">
        <v>1470</v>
      </c>
      <c r="H52" s="377"/>
      <c r="I52" s="294" t="s">
        <v>1459</v>
      </c>
      <c r="J52" s="295">
        <v>0.25</v>
      </c>
      <c r="K52" s="296">
        <v>19.448399999999999</v>
      </c>
      <c r="L52" s="296">
        <v>4.8600000000000003</v>
      </c>
      <c r="M52" s="215" t="str">
        <f t="shared" si="1"/>
        <v>I</v>
      </c>
      <c r="N52" s="217"/>
      <c r="O52" s="217"/>
      <c r="P52" s="217"/>
      <c r="Q52" s="217"/>
      <c r="R52" s="217"/>
      <c r="S52" s="217"/>
      <c r="T52" s="217"/>
      <c r="U52" s="217"/>
      <c r="V52" s="217"/>
      <c r="Z52" s="215"/>
      <c r="AA52" s="215"/>
      <c r="AB52" s="215"/>
      <c r="AC52" s="215"/>
      <c r="AD52" s="215"/>
      <c r="AE52" s="215"/>
    </row>
    <row r="53" spans="1:31" s="218" customFormat="1" ht="15" x14ac:dyDescent="0.2">
      <c r="A53" s="266" t="str">
        <f t="shared" si="0"/>
        <v>F</v>
      </c>
      <c r="B53" s="300"/>
      <c r="C53" s="292" t="s">
        <v>1453</v>
      </c>
      <c r="D53" s="293" t="s">
        <v>1523</v>
      </c>
      <c r="E53" s="292" t="s">
        <v>1521</v>
      </c>
      <c r="F53" s="292" t="s">
        <v>1500</v>
      </c>
      <c r="G53" s="376" t="s">
        <v>1456</v>
      </c>
      <c r="H53" s="377"/>
      <c r="I53" s="294" t="s">
        <v>2</v>
      </c>
      <c r="J53" s="295">
        <v>1</v>
      </c>
      <c r="K53" s="296">
        <v>725.48</v>
      </c>
      <c r="L53" s="296">
        <v>725.48</v>
      </c>
      <c r="M53" s="215" t="str">
        <f t="shared" si="1"/>
        <v>I</v>
      </c>
      <c r="N53" s="215"/>
      <c r="O53" s="215"/>
      <c r="P53" s="215"/>
      <c r="Q53" s="215"/>
      <c r="R53" s="215"/>
      <c r="S53" s="215"/>
      <c r="T53" s="215"/>
      <c r="U53" s="215"/>
      <c r="V53" s="215"/>
      <c r="W53" s="215"/>
      <c r="X53" s="215"/>
      <c r="Y53" s="215"/>
      <c r="Z53" s="215"/>
      <c r="AA53" s="215"/>
      <c r="AB53" s="215"/>
      <c r="AC53" s="215"/>
      <c r="AD53" s="215"/>
      <c r="AE53" s="215"/>
    </row>
    <row r="54" spans="1:31" ht="25.5" x14ac:dyDescent="0.2">
      <c r="A54" s="266" t="str">
        <f t="shared" si="0"/>
        <v>F</v>
      </c>
      <c r="B54" s="300"/>
      <c r="C54" s="303"/>
      <c r="D54" s="303"/>
      <c r="E54" s="303"/>
      <c r="F54" s="303"/>
      <c r="G54" s="303" t="s">
        <v>1462</v>
      </c>
      <c r="H54" s="304">
        <v>19.04</v>
      </c>
      <c r="I54" s="303" t="s">
        <v>1463</v>
      </c>
      <c r="J54" s="304">
        <v>0</v>
      </c>
      <c r="K54" s="303" t="s">
        <v>1464</v>
      </c>
      <c r="L54" s="304">
        <v>19.04</v>
      </c>
      <c r="M54" s="215" t="str">
        <f t="shared" si="1"/>
        <v/>
      </c>
    </row>
    <row r="55" spans="1:31" x14ac:dyDescent="0.2">
      <c r="A55" s="266" t="str">
        <f t="shared" si="0"/>
        <v>F</v>
      </c>
      <c r="B55" s="300"/>
      <c r="C55" s="303"/>
      <c r="D55" s="303"/>
      <c r="E55" s="303"/>
      <c r="F55" s="303"/>
      <c r="G55" s="303" t="s">
        <v>1465</v>
      </c>
      <c r="H55" s="304">
        <v>167.29</v>
      </c>
      <c r="I55" s="303"/>
      <c r="J55" s="386" t="s">
        <v>1466</v>
      </c>
      <c r="K55" s="386"/>
      <c r="L55" s="304">
        <v>911.81</v>
      </c>
      <c r="M55" s="215" t="str">
        <f t="shared" si="1"/>
        <v/>
      </c>
    </row>
    <row r="56" spans="1:31" ht="13.5" hidden="1" thickTop="1" x14ac:dyDescent="0.2">
      <c r="A56" s="266" t="str">
        <f t="shared" si="0"/>
        <v/>
      </c>
      <c r="B56" s="300"/>
      <c r="C56" s="305"/>
      <c r="D56" s="305"/>
      <c r="E56" s="305"/>
      <c r="F56" s="305"/>
      <c r="G56" s="305"/>
      <c r="H56" s="305"/>
      <c r="I56" s="305"/>
      <c r="J56" s="305"/>
      <c r="K56" s="305"/>
      <c r="L56" s="305"/>
      <c r="M56" s="215" t="str">
        <f t="shared" si="1"/>
        <v/>
      </c>
    </row>
    <row r="57" spans="1:31" hidden="1" x14ac:dyDescent="0.2">
      <c r="A57" s="266" t="str">
        <f t="shared" si="0"/>
        <v/>
      </c>
      <c r="B57" s="300"/>
      <c r="C57" s="282"/>
      <c r="D57" s="301"/>
      <c r="E57" s="282"/>
      <c r="F57" s="282"/>
      <c r="G57" s="383"/>
      <c r="H57" s="383"/>
      <c r="I57" s="302"/>
      <c r="J57" s="301"/>
      <c r="K57" s="301"/>
      <c r="L57" s="301"/>
      <c r="M57" s="215" t="str">
        <f t="shared" si="1"/>
        <v/>
      </c>
    </row>
    <row r="58" spans="1:31" hidden="1" x14ac:dyDescent="0.2">
      <c r="A58" s="266" t="str">
        <f t="shared" si="0"/>
        <v/>
      </c>
      <c r="B58" s="300"/>
      <c r="C58" s="287"/>
      <c r="D58" s="288"/>
      <c r="E58" s="287"/>
      <c r="F58" s="287"/>
      <c r="G58" s="382"/>
      <c r="H58" s="382"/>
      <c r="I58" s="289"/>
      <c r="J58" s="290"/>
      <c r="K58" s="291"/>
      <c r="L58" s="291"/>
      <c r="M58" s="215" t="str">
        <f t="shared" si="1"/>
        <v/>
      </c>
    </row>
    <row r="59" spans="1:31" hidden="1" x14ac:dyDescent="0.2">
      <c r="A59" s="266" t="str">
        <f t="shared" si="0"/>
        <v/>
      </c>
      <c r="B59" s="300"/>
      <c r="C59" s="292"/>
      <c r="D59" s="293"/>
      <c r="E59" s="292"/>
      <c r="F59" s="292"/>
      <c r="G59" s="376"/>
      <c r="H59" s="376"/>
      <c r="I59" s="294"/>
      <c r="J59" s="295"/>
      <c r="K59" s="296"/>
      <c r="L59" s="296"/>
      <c r="M59" s="215" t="str">
        <f t="shared" si="1"/>
        <v/>
      </c>
    </row>
    <row r="60" spans="1:31" hidden="1" x14ac:dyDescent="0.2">
      <c r="A60" s="266" t="str">
        <f t="shared" si="0"/>
        <v/>
      </c>
      <c r="B60" s="300"/>
      <c r="C60" s="292"/>
      <c r="D60" s="293"/>
      <c r="E60" s="292"/>
      <c r="F60" s="292"/>
      <c r="G60" s="376"/>
      <c r="H60" s="376"/>
      <c r="I60" s="294"/>
      <c r="J60" s="295"/>
      <c r="K60" s="296"/>
      <c r="L60" s="296"/>
      <c r="M60" s="215" t="str">
        <f t="shared" si="1"/>
        <v/>
      </c>
    </row>
    <row r="61" spans="1:31" hidden="1" x14ac:dyDescent="0.2">
      <c r="A61" s="266" t="str">
        <f t="shared" si="0"/>
        <v/>
      </c>
      <c r="B61" s="300"/>
      <c r="C61" s="292"/>
      <c r="D61" s="293"/>
      <c r="E61" s="292"/>
      <c r="F61" s="292"/>
      <c r="G61" s="376"/>
      <c r="H61" s="376"/>
      <c r="I61" s="294"/>
      <c r="J61" s="295"/>
      <c r="K61" s="296"/>
      <c r="L61" s="296"/>
      <c r="M61" s="215" t="str">
        <f t="shared" si="1"/>
        <v/>
      </c>
    </row>
    <row r="62" spans="1:31" hidden="1" x14ac:dyDescent="0.2">
      <c r="A62" s="266" t="str">
        <f t="shared" si="0"/>
        <v/>
      </c>
      <c r="B62" s="300"/>
      <c r="C62" s="297"/>
      <c r="D62" s="297"/>
      <c r="E62" s="297"/>
      <c r="F62" s="297"/>
      <c r="G62" s="297"/>
      <c r="H62" s="298"/>
      <c r="I62" s="297"/>
      <c r="J62" s="298"/>
      <c r="K62" s="297"/>
      <c r="L62" s="298"/>
      <c r="M62" s="215" t="str">
        <f t="shared" si="1"/>
        <v/>
      </c>
    </row>
    <row r="63" spans="1:31" hidden="1" x14ac:dyDescent="0.2">
      <c r="A63" s="266" t="str">
        <f t="shared" si="0"/>
        <v/>
      </c>
      <c r="B63" s="300"/>
      <c r="C63" s="297"/>
      <c r="D63" s="297"/>
      <c r="E63" s="297"/>
      <c r="F63" s="297"/>
      <c r="G63" s="297"/>
      <c r="H63" s="298"/>
      <c r="I63" s="297"/>
      <c r="J63" s="378"/>
      <c r="K63" s="378"/>
      <c r="L63" s="298"/>
      <c r="M63" s="215" t="str">
        <f t="shared" si="1"/>
        <v/>
      </c>
    </row>
    <row r="64" spans="1:31" ht="13.5" hidden="1" thickTop="1" x14ac:dyDescent="0.2">
      <c r="A64" s="266" t="str">
        <f t="shared" si="0"/>
        <v/>
      </c>
      <c r="B64" s="300"/>
      <c r="C64" s="299"/>
      <c r="D64" s="299"/>
      <c r="E64" s="299"/>
      <c r="F64" s="299"/>
      <c r="G64" s="299"/>
      <c r="H64" s="299"/>
      <c r="I64" s="299"/>
      <c r="J64" s="299"/>
      <c r="K64" s="299"/>
      <c r="L64" s="299"/>
      <c r="M64" s="215" t="str">
        <f t="shared" si="1"/>
        <v/>
      </c>
    </row>
    <row r="65" spans="1:13" hidden="1" x14ac:dyDescent="0.2">
      <c r="A65" s="266" t="str">
        <f t="shared" si="0"/>
        <v/>
      </c>
      <c r="B65" s="300"/>
      <c r="C65" s="282"/>
      <c r="D65" s="301"/>
      <c r="E65" s="282"/>
      <c r="F65" s="282"/>
      <c r="G65" s="383"/>
      <c r="H65" s="383"/>
      <c r="I65" s="302"/>
      <c r="J65" s="301"/>
      <c r="K65" s="301"/>
      <c r="L65" s="301"/>
      <c r="M65" s="215" t="str">
        <f t="shared" si="1"/>
        <v/>
      </c>
    </row>
    <row r="66" spans="1:13" hidden="1" x14ac:dyDescent="0.2">
      <c r="A66" s="266" t="str">
        <f t="shared" si="0"/>
        <v/>
      </c>
      <c r="B66" s="300"/>
      <c r="C66" s="287"/>
      <c r="D66" s="288"/>
      <c r="E66" s="287"/>
      <c r="F66" s="287"/>
      <c r="G66" s="382"/>
      <c r="H66" s="382"/>
      <c r="I66" s="289"/>
      <c r="J66" s="290"/>
      <c r="K66" s="291"/>
      <c r="L66" s="291"/>
      <c r="M66" s="215" t="str">
        <f t="shared" si="1"/>
        <v/>
      </c>
    </row>
    <row r="67" spans="1:13" hidden="1" x14ac:dyDescent="0.2">
      <c r="A67" s="266" t="str">
        <f t="shared" si="0"/>
        <v/>
      </c>
      <c r="B67" s="300"/>
      <c r="C67" s="292"/>
      <c r="D67" s="293"/>
      <c r="E67" s="292"/>
      <c r="F67" s="292"/>
      <c r="G67" s="376"/>
      <c r="H67" s="376"/>
      <c r="I67" s="294"/>
      <c r="J67" s="295"/>
      <c r="K67" s="296"/>
      <c r="L67" s="296"/>
      <c r="M67" s="215" t="str">
        <f t="shared" si="1"/>
        <v/>
      </c>
    </row>
    <row r="68" spans="1:13" hidden="1" x14ac:dyDescent="0.2">
      <c r="A68" s="266" t="str">
        <f t="shared" si="0"/>
        <v/>
      </c>
      <c r="B68" s="300"/>
      <c r="C68" s="292"/>
      <c r="D68" s="293"/>
      <c r="E68" s="292"/>
      <c r="F68" s="292"/>
      <c r="G68" s="376"/>
      <c r="H68" s="376"/>
      <c r="I68" s="294"/>
      <c r="J68" s="295"/>
      <c r="K68" s="296"/>
      <c r="L68" s="296"/>
      <c r="M68" s="215" t="str">
        <f t="shared" si="1"/>
        <v/>
      </c>
    </row>
    <row r="69" spans="1:13" hidden="1" x14ac:dyDescent="0.2">
      <c r="A69" s="266" t="str">
        <f t="shared" si="0"/>
        <v/>
      </c>
      <c r="B69" s="300"/>
      <c r="C69" s="292"/>
      <c r="D69" s="293"/>
      <c r="E69" s="292"/>
      <c r="F69" s="292"/>
      <c r="G69" s="376"/>
      <c r="H69" s="376"/>
      <c r="I69" s="294"/>
      <c r="J69" s="295"/>
      <c r="K69" s="296"/>
      <c r="L69" s="296"/>
      <c r="M69" s="215" t="str">
        <f t="shared" si="1"/>
        <v/>
      </c>
    </row>
    <row r="70" spans="1:13" hidden="1" x14ac:dyDescent="0.2">
      <c r="A70" s="266" t="str">
        <f t="shared" ref="A70:A133" si="2">IF(G70&lt;&gt;0,"F","")</f>
        <v/>
      </c>
      <c r="B70" s="300"/>
      <c r="C70" s="297"/>
      <c r="D70" s="297"/>
      <c r="E70" s="297"/>
      <c r="F70" s="297"/>
      <c r="G70" s="297"/>
      <c r="H70" s="298"/>
      <c r="I70" s="297"/>
      <c r="J70" s="298"/>
      <c r="K70" s="297"/>
      <c r="L70" s="298"/>
      <c r="M70" s="215" t="str">
        <f t="shared" si="1"/>
        <v/>
      </c>
    </row>
    <row r="71" spans="1:13" hidden="1" x14ac:dyDescent="0.2">
      <c r="A71" s="266" t="str">
        <f t="shared" si="2"/>
        <v/>
      </c>
      <c r="B71" s="300"/>
      <c r="C71" s="297"/>
      <c r="D71" s="297"/>
      <c r="E71" s="297"/>
      <c r="F71" s="297"/>
      <c r="G71" s="297"/>
      <c r="H71" s="298"/>
      <c r="I71" s="297"/>
      <c r="J71" s="378"/>
      <c r="K71" s="378"/>
      <c r="L71" s="298"/>
      <c r="M71" s="215" t="str">
        <f t="shared" si="1"/>
        <v/>
      </c>
    </row>
    <row r="72" spans="1:13" ht="13.5" hidden="1" thickTop="1" x14ac:dyDescent="0.2">
      <c r="A72" s="266" t="str">
        <f t="shared" si="2"/>
        <v/>
      </c>
      <c r="B72" s="300"/>
      <c r="C72" s="299"/>
      <c r="D72" s="299"/>
      <c r="E72" s="299"/>
      <c r="F72" s="299"/>
      <c r="G72" s="299"/>
      <c r="H72" s="299"/>
      <c r="I72" s="299"/>
      <c r="J72" s="299"/>
      <c r="K72" s="299"/>
      <c r="L72" s="299"/>
      <c r="M72" s="215" t="str">
        <f t="shared" si="1"/>
        <v/>
      </c>
    </row>
    <row r="73" spans="1:13" hidden="1" x14ac:dyDescent="0.2">
      <c r="A73" s="266" t="str">
        <f t="shared" si="2"/>
        <v/>
      </c>
      <c r="B73" s="300"/>
      <c r="C73" s="282"/>
      <c r="D73" s="282"/>
      <c r="E73" s="282"/>
      <c r="F73" s="282"/>
      <c r="G73" s="282"/>
      <c r="H73" s="282"/>
      <c r="I73" s="282"/>
      <c r="J73" s="282"/>
      <c r="K73" s="282"/>
      <c r="L73" s="282"/>
      <c r="M73" s="215" t="str">
        <f t="shared" si="1"/>
        <v/>
      </c>
    </row>
    <row r="74" spans="1:13" hidden="1" x14ac:dyDescent="0.2">
      <c r="A74" s="266" t="str">
        <f t="shared" si="2"/>
        <v/>
      </c>
      <c r="B74" s="300"/>
      <c r="C74" s="282"/>
      <c r="D74" s="282"/>
      <c r="E74" s="282"/>
      <c r="F74" s="282"/>
      <c r="G74" s="282"/>
      <c r="H74" s="282"/>
      <c r="I74" s="282"/>
      <c r="J74" s="282"/>
      <c r="K74" s="282"/>
      <c r="L74" s="282"/>
      <c r="M74" s="215" t="str">
        <f t="shared" si="1"/>
        <v/>
      </c>
    </row>
    <row r="75" spans="1:13" hidden="1" x14ac:dyDescent="0.2">
      <c r="A75" s="266" t="str">
        <f t="shared" si="2"/>
        <v/>
      </c>
      <c r="B75" s="300"/>
      <c r="C75" s="282"/>
      <c r="D75" s="282"/>
      <c r="E75" s="282"/>
      <c r="F75" s="282"/>
      <c r="G75" s="282"/>
      <c r="H75" s="282"/>
      <c r="I75" s="282"/>
      <c r="J75" s="282"/>
      <c r="K75" s="282"/>
      <c r="L75" s="282"/>
      <c r="M75" s="215" t="str">
        <f t="shared" si="1"/>
        <v/>
      </c>
    </row>
    <row r="76" spans="1:13" hidden="1" x14ac:dyDescent="0.2">
      <c r="A76" s="266" t="str">
        <f t="shared" si="2"/>
        <v/>
      </c>
      <c r="B76" s="300"/>
      <c r="C76" s="282"/>
      <c r="D76" s="282"/>
      <c r="E76" s="282"/>
      <c r="F76" s="282"/>
      <c r="G76" s="282"/>
      <c r="H76" s="282"/>
      <c r="I76" s="282"/>
      <c r="J76" s="282"/>
      <c r="K76" s="282"/>
      <c r="L76" s="282"/>
      <c r="M76" s="215" t="str">
        <f t="shared" si="1"/>
        <v/>
      </c>
    </row>
    <row r="77" spans="1:13" hidden="1" x14ac:dyDescent="0.2">
      <c r="A77" s="266" t="str">
        <f t="shared" si="2"/>
        <v/>
      </c>
      <c r="B77" s="300"/>
      <c r="C77" s="282"/>
      <c r="D77" s="282"/>
      <c r="E77" s="282"/>
      <c r="F77" s="282"/>
      <c r="G77" s="282"/>
      <c r="H77" s="282"/>
      <c r="I77" s="282"/>
      <c r="J77" s="282"/>
      <c r="K77" s="282"/>
      <c r="L77" s="282"/>
      <c r="M77" s="215" t="str">
        <f t="shared" si="1"/>
        <v/>
      </c>
    </row>
    <row r="78" spans="1:13" hidden="1" x14ac:dyDescent="0.2">
      <c r="A78" s="266" t="str">
        <f t="shared" si="2"/>
        <v/>
      </c>
      <c r="B78" s="300"/>
      <c r="C78" s="282"/>
      <c r="D78" s="282"/>
      <c r="E78" s="282"/>
      <c r="F78" s="282"/>
      <c r="G78" s="282"/>
      <c r="H78" s="282"/>
      <c r="I78" s="282"/>
      <c r="J78" s="282"/>
      <c r="K78" s="282"/>
      <c r="L78" s="282"/>
      <c r="M78" s="215" t="str">
        <f t="shared" ref="M78:M141" si="3">IFERROR(IF(F78="Descrição","T",IF(C78="Composição","S",IF(OR(C78="Insumo",C78="Composição Auxiliar"),"I",""))),"")</f>
        <v/>
      </c>
    </row>
    <row r="79" spans="1:13" hidden="1" x14ac:dyDescent="0.2">
      <c r="A79" s="266" t="str">
        <f t="shared" si="2"/>
        <v/>
      </c>
      <c r="B79" s="300"/>
      <c r="C79" s="282"/>
      <c r="D79" s="282"/>
      <c r="E79" s="282"/>
      <c r="F79" s="282"/>
      <c r="G79" s="282"/>
      <c r="H79" s="282"/>
      <c r="I79" s="282"/>
      <c r="J79" s="282"/>
      <c r="K79" s="282"/>
      <c r="L79" s="282"/>
      <c r="M79" s="215" t="str">
        <f t="shared" si="3"/>
        <v/>
      </c>
    </row>
    <row r="80" spans="1:13" hidden="1" x14ac:dyDescent="0.2">
      <c r="A80" s="266" t="str">
        <f t="shared" si="2"/>
        <v/>
      </c>
      <c r="B80" s="300"/>
      <c r="C80" s="282"/>
      <c r="D80" s="282"/>
      <c r="E80" s="282"/>
      <c r="F80" s="282"/>
      <c r="G80" s="282"/>
      <c r="H80" s="282"/>
      <c r="I80" s="282"/>
      <c r="J80" s="282"/>
      <c r="K80" s="282"/>
      <c r="L80" s="282"/>
      <c r="M80" s="215" t="str">
        <f t="shared" si="3"/>
        <v/>
      </c>
    </row>
    <row r="81" spans="1:13" hidden="1" x14ac:dyDescent="0.2">
      <c r="A81" s="266" t="str">
        <f t="shared" si="2"/>
        <v/>
      </c>
      <c r="B81" s="300"/>
      <c r="C81" s="282"/>
      <c r="D81" s="282"/>
      <c r="E81" s="282"/>
      <c r="F81" s="282"/>
      <c r="G81" s="282"/>
      <c r="H81" s="282"/>
      <c r="I81" s="282"/>
      <c r="J81" s="282"/>
      <c r="K81" s="282"/>
      <c r="L81" s="282"/>
      <c r="M81" s="215" t="str">
        <f t="shared" si="3"/>
        <v/>
      </c>
    </row>
    <row r="82" spans="1:13" hidden="1" x14ac:dyDescent="0.2">
      <c r="A82" s="266" t="str">
        <f t="shared" si="2"/>
        <v/>
      </c>
      <c r="B82" s="300"/>
      <c r="C82" s="282"/>
      <c r="D82" s="282"/>
      <c r="E82" s="282"/>
      <c r="F82" s="282"/>
      <c r="G82" s="282"/>
      <c r="H82" s="282"/>
      <c r="I82" s="282"/>
      <c r="J82" s="282"/>
      <c r="K82" s="282"/>
      <c r="L82" s="282"/>
      <c r="M82" s="215" t="str">
        <f t="shared" si="3"/>
        <v/>
      </c>
    </row>
    <row r="83" spans="1:13" hidden="1" x14ac:dyDescent="0.2">
      <c r="A83" s="266" t="str">
        <f t="shared" si="2"/>
        <v/>
      </c>
      <c r="B83" s="300"/>
      <c r="C83" s="282"/>
      <c r="D83" s="282"/>
      <c r="E83" s="282"/>
      <c r="F83" s="282"/>
      <c r="G83" s="282"/>
      <c r="H83" s="282"/>
      <c r="I83" s="282"/>
      <c r="J83" s="282"/>
      <c r="K83" s="282"/>
      <c r="L83" s="282"/>
      <c r="M83" s="215" t="str">
        <f t="shared" si="3"/>
        <v/>
      </c>
    </row>
    <row r="84" spans="1:13" hidden="1" x14ac:dyDescent="0.2">
      <c r="A84" s="266" t="str">
        <f t="shared" si="2"/>
        <v/>
      </c>
      <c r="B84" s="300"/>
      <c r="C84" s="282"/>
      <c r="D84" s="282"/>
      <c r="E84" s="282"/>
      <c r="F84" s="282"/>
      <c r="G84" s="282"/>
      <c r="H84" s="282"/>
      <c r="I84" s="282"/>
      <c r="J84" s="282"/>
      <c r="K84" s="282"/>
      <c r="L84" s="282"/>
      <c r="M84" s="215" t="str">
        <f t="shared" si="3"/>
        <v/>
      </c>
    </row>
    <row r="85" spans="1:13" hidden="1" x14ac:dyDescent="0.2">
      <c r="A85" s="266" t="str">
        <f t="shared" si="2"/>
        <v/>
      </c>
      <c r="B85" s="300"/>
      <c r="C85" s="282"/>
      <c r="D85" s="282"/>
      <c r="E85" s="282"/>
      <c r="F85" s="282"/>
      <c r="G85" s="282"/>
      <c r="H85" s="282"/>
      <c r="I85" s="282"/>
      <c r="J85" s="282"/>
      <c r="K85" s="282"/>
      <c r="L85" s="282"/>
      <c r="M85" s="215" t="str">
        <f t="shared" si="3"/>
        <v/>
      </c>
    </row>
    <row r="86" spans="1:13" hidden="1" x14ac:dyDescent="0.2">
      <c r="A86" s="266" t="str">
        <f t="shared" si="2"/>
        <v/>
      </c>
      <c r="B86" s="300"/>
      <c r="C86" s="282"/>
      <c r="D86" s="282"/>
      <c r="E86" s="282"/>
      <c r="F86" s="282"/>
      <c r="G86" s="282"/>
      <c r="H86" s="282"/>
      <c r="I86" s="282"/>
      <c r="J86" s="282"/>
      <c r="K86" s="282"/>
      <c r="L86" s="282"/>
      <c r="M86" s="215" t="str">
        <f t="shared" si="3"/>
        <v/>
      </c>
    </row>
    <row r="87" spans="1:13" hidden="1" x14ac:dyDescent="0.2">
      <c r="A87" s="266" t="str">
        <f t="shared" si="2"/>
        <v/>
      </c>
      <c r="B87" s="300"/>
      <c r="C87" s="282"/>
      <c r="D87" s="282"/>
      <c r="E87" s="282"/>
      <c r="F87" s="282"/>
      <c r="G87" s="282"/>
      <c r="H87" s="282"/>
      <c r="I87" s="282"/>
      <c r="J87" s="282"/>
      <c r="K87" s="282"/>
      <c r="L87" s="282"/>
      <c r="M87" s="215" t="str">
        <f t="shared" si="3"/>
        <v/>
      </c>
    </row>
    <row r="88" spans="1:13" hidden="1" x14ac:dyDescent="0.2">
      <c r="A88" s="266" t="str">
        <f t="shared" si="2"/>
        <v/>
      </c>
      <c r="B88" s="300"/>
      <c r="C88" s="282"/>
      <c r="D88" s="282"/>
      <c r="E88" s="282"/>
      <c r="F88" s="282"/>
      <c r="G88" s="282"/>
      <c r="H88" s="282"/>
      <c r="I88" s="282"/>
      <c r="J88" s="282"/>
      <c r="K88" s="282"/>
      <c r="L88" s="282"/>
      <c r="M88" s="215" t="str">
        <f t="shared" si="3"/>
        <v/>
      </c>
    </row>
    <row r="89" spans="1:13" hidden="1" x14ac:dyDescent="0.2">
      <c r="A89" s="266" t="str">
        <f t="shared" si="2"/>
        <v/>
      </c>
      <c r="B89" s="300"/>
      <c r="C89" s="282"/>
      <c r="D89" s="282"/>
      <c r="E89" s="282"/>
      <c r="F89" s="282"/>
      <c r="G89" s="282"/>
      <c r="H89" s="282"/>
      <c r="I89" s="282"/>
      <c r="J89" s="282"/>
      <c r="K89" s="282"/>
      <c r="L89" s="282"/>
      <c r="M89" s="215" t="str">
        <f t="shared" si="3"/>
        <v/>
      </c>
    </row>
    <row r="90" spans="1:13" hidden="1" x14ac:dyDescent="0.2">
      <c r="A90" s="266" t="str">
        <f t="shared" si="2"/>
        <v/>
      </c>
      <c r="B90" s="300"/>
      <c r="C90" s="282"/>
      <c r="D90" s="282"/>
      <c r="E90" s="282"/>
      <c r="F90" s="282"/>
      <c r="G90" s="282"/>
      <c r="H90" s="282"/>
      <c r="I90" s="282"/>
      <c r="J90" s="282"/>
      <c r="K90" s="282"/>
      <c r="L90" s="282"/>
      <c r="M90" s="215" t="str">
        <f t="shared" si="3"/>
        <v/>
      </c>
    </row>
    <row r="91" spans="1:13" hidden="1" x14ac:dyDescent="0.2">
      <c r="A91" s="266" t="str">
        <f t="shared" si="2"/>
        <v/>
      </c>
      <c r="B91" s="300"/>
      <c r="C91" s="282"/>
      <c r="D91" s="282"/>
      <c r="E91" s="282"/>
      <c r="F91" s="282"/>
      <c r="G91" s="282"/>
      <c r="H91" s="282"/>
      <c r="I91" s="282"/>
      <c r="J91" s="282"/>
      <c r="K91" s="282"/>
      <c r="L91" s="282"/>
      <c r="M91" s="215" t="str">
        <f t="shared" si="3"/>
        <v/>
      </c>
    </row>
    <row r="92" spans="1:13" hidden="1" x14ac:dyDescent="0.2">
      <c r="A92" s="266" t="str">
        <f t="shared" si="2"/>
        <v/>
      </c>
      <c r="B92" s="300"/>
      <c r="C92" s="282"/>
      <c r="D92" s="282"/>
      <c r="E92" s="282"/>
      <c r="F92" s="282"/>
      <c r="G92" s="282"/>
      <c r="H92" s="282"/>
      <c r="I92" s="282"/>
      <c r="J92" s="282"/>
      <c r="K92" s="282"/>
      <c r="L92" s="282"/>
      <c r="M92" s="215" t="str">
        <f t="shared" si="3"/>
        <v/>
      </c>
    </row>
    <row r="93" spans="1:13" hidden="1" x14ac:dyDescent="0.2">
      <c r="A93" s="266" t="str">
        <f t="shared" si="2"/>
        <v/>
      </c>
      <c r="B93" s="300"/>
      <c r="C93" s="282"/>
      <c r="D93" s="282"/>
      <c r="E93" s="282"/>
      <c r="F93" s="282"/>
      <c r="G93" s="282"/>
      <c r="H93" s="282"/>
      <c r="I93" s="282"/>
      <c r="J93" s="282"/>
      <c r="K93" s="282"/>
      <c r="L93" s="282"/>
      <c r="M93" s="215" t="str">
        <f t="shared" si="3"/>
        <v/>
      </c>
    </row>
    <row r="94" spans="1:13" hidden="1" x14ac:dyDescent="0.2">
      <c r="A94" s="266" t="str">
        <f t="shared" si="2"/>
        <v/>
      </c>
      <c r="B94" s="300"/>
      <c r="C94" s="282"/>
      <c r="D94" s="282"/>
      <c r="E94" s="282"/>
      <c r="F94" s="282"/>
      <c r="G94" s="282"/>
      <c r="H94" s="282"/>
      <c r="I94" s="282"/>
      <c r="J94" s="282"/>
      <c r="K94" s="282"/>
      <c r="L94" s="282"/>
      <c r="M94" s="215" t="str">
        <f t="shared" si="3"/>
        <v/>
      </c>
    </row>
    <row r="95" spans="1:13" hidden="1" x14ac:dyDescent="0.2">
      <c r="A95" s="266" t="str">
        <f t="shared" si="2"/>
        <v/>
      </c>
      <c r="B95" s="300"/>
      <c r="C95" s="282"/>
      <c r="D95" s="282"/>
      <c r="E95" s="282"/>
      <c r="F95" s="282"/>
      <c r="G95" s="282"/>
      <c r="H95" s="282"/>
      <c r="I95" s="282"/>
      <c r="J95" s="282"/>
      <c r="K95" s="282"/>
      <c r="L95" s="282"/>
      <c r="M95" s="215" t="str">
        <f t="shared" si="3"/>
        <v/>
      </c>
    </row>
    <row r="96" spans="1:13" hidden="1" x14ac:dyDescent="0.2">
      <c r="A96" s="266" t="str">
        <f t="shared" si="2"/>
        <v/>
      </c>
      <c r="B96" s="300"/>
      <c r="C96" s="282"/>
      <c r="D96" s="282"/>
      <c r="E96" s="282"/>
      <c r="F96" s="282"/>
      <c r="G96" s="282"/>
      <c r="H96" s="282"/>
      <c r="I96" s="282"/>
      <c r="J96" s="282"/>
      <c r="K96" s="282"/>
      <c r="L96" s="282"/>
      <c r="M96" s="215" t="str">
        <f t="shared" si="3"/>
        <v/>
      </c>
    </row>
    <row r="97" spans="1:13" hidden="1" x14ac:dyDescent="0.2">
      <c r="A97" s="266" t="str">
        <f t="shared" si="2"/>
        <v/>
      </c>
      <c r="B97" s="300"/>
      <c r="C97" s="282"/>
      <c r="D97" s="282"/>
      <c r="E97" s="282"/>
      <c r="F97" s="282"/>
      <c r="G97" s="282"/>
      <c r="H97" s="282"/>
      <c r="I97" s="282"/>
      <c r="J97" s="282"/>
      <c r="K97" s="282"/>
      <c r="L97" s="282"/>
      <c r="M97" s="215" t="str">
        <f t="shared" si="3"/>
        <v/>
      </c>
    </row>
    <row r="98" spans="1:13" hidden="1" x14ac:dyDescent="0.2">
      <c r="A98" s="266" t="str">
        <f t="shared" si="2"/>
        <v/>
      </c>
      <c r="B98" s="300"/>
      <c r="C98" s="282"/>
      <c r="D98" s="282"/>
      <c r="E98" s="282"/>
      <c r="F98" s="282"/>
      <c r="G98" s="282"/>
      <c r="H98" s="282"/>
      <c r="I98" s="282"/>
      <c r="J98" s="282"/>
      <c r="K98" s="282"/>
      <c r="L98" s="282"/>
      <c r="M98" s="215" t="str">
        <f t="shared" si="3"/>
        <v/>
      </c>
    </row>
    <row r="99" spans="1:13" hidden="1" x14ac:dyDescent="0.2">
      <c r="A99" s="266" t="str">
        <f t="shared" si="2"/>
        <v/>
      </c>
      <c r="B99" s="300"/>
      <c r="C99" s="282"/>
      <c r="D99" s="282"/>
      <c r="E99" s="282"/>
      <c r="F99" s="282"/>
      <c r="G99" s="282"/>
      <c r="H99" s="282"/>
      <c r="I99" s="282"/>
      <c r="J99" s="282"/>
      <c r="K99" s="282"/>
      <c r="L99" s="282"/>
      <c r="M99" s="215" t="str">
        <f t="shared" si="3"/>
        <v/>
      </c>
    </row>
    <row r="100" spans="1:13" hidden="1" x14ac:dyDescent="0.2">
      <c r="A100" s="266" t="str">
        <f t="shared" si="2"/>
        <v/>
      </c>
      <c r="B100" s="300"/>
      <c r="C100" s="282"/>
      <c r="D100" s="282"/>
      <c r="E100" s="282"/>
      <c r="F100" s="282"/>
      <c r="G100" s="282"/>
      <c r="H100" s="282"/>
      <c r="I100" s="282"/>
      <c r="J100" s="282"/>
      <c r="K100" s="282"/>
      <c r="L100" s="282"/>
      <c r="M100" s="215" t="str">
        <f t="shared" si="3"/>
        <v/>
      </c>
    </row>
    <row r="101" spans="1:13" hidden="1" x14ac:dyDescent="0.2">
      <c r="A101" s="266" t="str">
        <f t="shared" si="2"/>
        <v/>
      </c>
      <c r="B101" s="300"/>
      <c r="C101" s="282"/>
      <c r="D101" s="282"/>
      <c r="E101" s="282"/>
      <c r="F101" s="282"/>
      <c r="G101" s="282"/>
      <c r="H101" s="282"/>
      <c r="I101" s="282"/>
      <c r="J101" s="282"/>
      <c r="K101" s="282"/>
      <c r="L101" s="282"/>
      <c r="M101" s="215" t="str">
        <f t="shared" si="3"/>
        <v/>
      </c>
    </row>
    <row r="102" spans="1:13" hidden="1" x14ac:dyDescent="0.2">
      <c r="A102" s="266" t="str">
        <f t="shared" si="2"/>
        <v/>
      </c>
      <c r="B102" s="300"/>
      <c r="C102" s="282"/>
      <c r="D102" s="282"/>
      <c r="E102" s="282"/>
      <c r="F102" s="282"/>
      <c r="G102" s="282"/>
      <c r="H102" s="282"/>
      <c r="I102" s="282"/>
      <c r="J102" s="282"/>
      <c r="K102" s="282"/>
      <c r="L102" s="282"/>
      <c r="M102" s="215" t="str">
        <f t="shared" si="3"/>
        <v/>
      </c>
    </row>
    <row r="103" spans="1:13" hidden="1" x14ac:dyDescent="0.2">
      <c r="A103" s="266" t="str">
        <f t="shared" si="2"/>
        <v/>
      </c>
      <c r="B103" s="300"/>
      <c r="C103" s="282"/>
      <c r="D103" s="282"/>
      <c r="E103" s="282"/>
      <c r="F103" s="282"/>
      <c r="G103" s="282"/>
      <c r="H103" s="282"/>
      <c r="I103" s="282"/>
      <c r="J103" s="282"/>
      <c r="K103" s="282"/>
      <c r="L103" s="282"/>
      <c r="M103" s="215" t="str">
        <f t="shared" si="3"/>
        <v/>
      </c>
    </row>
    <row r="104" spans="1:13" hidden="1" x14ac:dyDescent="0.2">
      <c r="A104" s="266" t="str">
        <f t="shared" si="2"/>
        <v/>
      </c>
      <c r="B104" s="300"/>
      <c r="C104" s="282"/>
      <c r="D104" s="282"/>
      <c r="E104" s="282"/>
      <c r="F104" s="282"/>
      <c r="G104" s="282"/>
      <c r="H104" s="282"/>
      <c r="I104" s="282"/>
      <c r="J104" s="282"/>
      <c r="K104" s="282"/>
      <c r="L104" s="282"/>
      <c r="M104" s="215" t="str">
        <f t="shared" si="3"/>
        <v/>
      </c>
    </row>
    <row r="105" spans="1:13" hidden="1" x14ac:dyDescent="0.2">
      <c r="A105" s="266" t="str">
        <f t="shared" si="2"/>
        <v/>
      </c>
      <c r="B105" s="300"/>
      <c r="C105" s="282"/>
      <c r="D105" s="282"/>
      <c r="E105" s="282"/>
      <c r="F105" s="282"/>
      <c r="G105" s="282"/>
      <c r="H105" s="282"/>
      <c r="I105" s="282"/>
      <c r="J105" s="282"/>
      <c r="K105" s="282"/>
      <c r="L105" s="282"/>
      <c r="M105" s="215" t="str">
        <f t="shared" si="3"/>
        <v/>
      </c>
    </row>
    <row r="106" spans="1:13" hidden="1" x14ac:dyDescent="0.2">
      <c r="A106" s="266" t="str">
        <f t="shared" si="2"/>
        <v/>
      </c>
      <c r="B106" s="300"/>
      <c r="C106" s="282"/>
      <c r="D106" s="282"/>
      <c r="E106" s="282"/>
      <c r="F106" s="282"/>
      <c r="G106" s="282"/>
      <c r="H106" s="282"/>
      <c r="I106" s="282"/>
      <c r="J106" s="282"/>
      <c r="K106" s="282"/>
      <c r="L106" s="282"/>
      <c r="M106" s="215" t="str">
        <f t="shared" si="3"/>
        <v/>
      </c>
    </row>
    <row r="107" spans="1:13" hidden="1" x14ac:dyDescent="0.2">
      <c r="A107" s="266" t="str">
        <f t="shared" si="2"/>
        <v/>
      </c>
      <c r="B107" s="300"/>
      <c r="C107" s="282"/>
      <c r="D107" s="282"/>
      <c r="E107" s="282"/>
      <c r="F107" s="282"/>
      <c r="G107" s="282"/>
      <c r="H107" s="282"/>
      <c r="I107" s="282"/>
      <c r="J107" s="282"/>
      <c r="K107" s="282"/>
      <c r="L107" s="282"/>
      <c r="M107" s="215" t="str">
        <f t="shared" si="3"/>
        <v/>
      </c>
    </row>
    <row r="108" spans="1:13" hidden="1" x14ac:dyDescent="0.2">
      <c r="A108" s="266" t="str">
        <f t="shared" si="2"/>
        <v/>
      </c>
      <c r="B108" s="300"/>
      <c r="C108" s="282"/>
      <c r="D108" s="282"/>
      <c r="E108" s="282"/>
      <c r="F108" s="282"/>
      <c r="G108" s="282"/>
      <c r="H108" s="282"/>
      <c r="I108" s="282"/>
      <c r="J108" s="282"/>
      <c r="K108" s="282"/>
      <c r="L108" s="282"/>
      <c r="M108" s="215" t="str">
        <f t="shared" si="3"/>
        <v/>
      </c>
    </row>
    <row r="109" spans="1:13" hidden="1" x14ac:dyDescent="0.2">
      <c r="A109" s="266" t="str">
        <f t="shared" si="2"/>
        <v/>
      </c>
      <c r="B109" s="300"/>
      <c r="C109" s="282"/>
      <c r="D109" s="282"/>
      <c r="E109" s="282"/>
      <c r="F109" s="282"/>
      <c r="G109" s="282"/>
      <c r="H109" s="282"/>
      <c r="I109" s="282"/>
      <c r="J109" s="282"/>
      <c r="K109" s="282"/>
      <c r="L109" s="282"/>
      <c r="M109" s="215" t="str">
        <f t="shared" si="3"/>
        <v/>
      </c>
    </row>
    <row r="110" spans="1:13" hidden="1" x14ac:dyDescent="0.2">
      <c r="A110" s="266" t="str">
        <f t="shared" si="2"/>
        <v/>
      </c>
      <c r="B110" s="300"/>
      <c r="C110" s="282"/>
      <c r="D110" s="282"/>
      <c r="E110" s="282"/>
      <c r="F110" s="282"/>
      <c r="G110" s="282"/>
      <c r="H110" s="282"/>
      <c r="I110" s="282"/>
      <c r="J110" s="282"/>
      <c r="K110" s="282"/>
      <c r="L110" s="282"/>
      <c r="M110" s="215" t="str">
        <f t="shared" si="3"/>
        <v/>
      </c>
    </row>
    <row r="111" spans="1:13" hidden="1" x14ac:dyDescent="0.2">
      <c r="A111" s="266" t="str">
        <f t="shared" si="2"/>
        <v/>
      </c>
      <c r="B111" s="300"/>
      <c r="C111" s="282"/>
      <c r="D111" s="282"/>
      <c r="E111" s="282"/>
      <c r="F111" s="282"/>
      <c r="G111" s="282"/>
      <c r="H111" s="282"/>
      <c r="I111" s="282"/>
      <c r="J111" s="282"/>
      <c r="K111" s="282"/>
      <c r="L111" s="282"/>
      <c r="M111" s="215" t="str">
        <f t="shared" si="3"/>
        <v/>
      </c>
    </row>
    <row r="112" spans="1:13" hidden="1" x14ac:dyDescent="0.2">
      <c r="A112" s="266" t="str">
        <f t="shared" si="2"/>
        <v/>
      </c>
      <c r="B112" s="300"/>
      <c r="C112" s="282"/>
      <c r="D112" s="282"/>
      <c r="E112" s="282"/>
      <c r="F112" s="282"/>
      <c r="G112" s="282"/>
      <c r="H112" s="282"/>
      <c r="I112" s="282"/>
      <c r="J112" s="282"/>
      <c r="K112" s="282"/>
      <c r="L112" s="282"/>
      <c r="M112" s="215" t="str">
        <f t="shared" si="3"/>
        <v/>
      </c>
    </row>
    <row r="113" spans="1:13" hidden="1" x14ac:dyDescent="0.2">
      <c r="A113" s="266" t="str">
        <f t="shared" si="2"/>
        <v/>
      </c>
      <c r="B113" s="300"/>
      <c r="C113" s="282"/>
      <c r="D113" s="282"/>
      <c r="E113" s="282"/>
      <c r="F113" s="282"/>
      <c r="G113" s="282"/>
      <c r="H113" s="282"/>
      <c r="I113" s="282"/>
      <c r="J113" s="282"/>
      <c r="K113" s="282"/>
      <c r="L113" s="282"/>
      <c r="M113" s="215" t="str">
        <f t="shared" si="3"/>
        <v/>
      </c>
    </row>
    <row r="114" spans="1:13" hidden="1" x14ac:dyDescent="0.2">
      <c r="A114" s="266" t="str">
        <f t="shared" si="2"/>
        <v/>
      </c>
      <c r="B114" s="300"/>
      <c r="C114" s="282"/>
      <c r="D114" s="282"/>
      <c r="E114" s="282"/>
      <c r="F114" s="282"/>
      <c r="G114" s="282"/>
      <c r="H114" s="282"/>
      <c r="I114" s="282"/>
      <c r="J114" s="282"/>
      <c r="K114" s="282"/>
      <c r="L114" s="282"/>
      <c r="M114" s="215" t="str">
        <f t="shared" si="3"/>
        <v/>
      </c>
    </row>
    <row r="115" spans="1:13" hidden="1" x14ac:dyDescent="0.2">
      <c r="A115" s="266" t="str">
        <f t="shared" si="2"/>
        <v/>
      </c>
      <c r="B115" s="300"/>
      <c r="C115" s="282"/>
      <c r="D115" s="282"/>
      <c r="E115" s="282"/>
      <c r="F115" s="282"/>
      <c r="G115" s="282"/>
      <c r="H115" s="282"/>
      <c r="I115" s="282"/>
      <c r="J115" s="282"/>
      <c r="K115" s="282"/>
      <c r="L115" s="282"/>
      <c r="M115" s="215" t="str">
        <f t="shared" si="3"/>
        <v/>
      </c>
    </row>
    <row r="116" spans="1:13" hidden="1" x14ac:dyDescent="0.2">
      <c r="A116" s="266" t="str">
        <f t="shared" si="2"/>
        <v/>
      </c>
      <c r="B116" s="300"/>
      <c r="C116" s="282"/>
      <c r="D116" s="282"/>
      <c r="E116" s="282"/>
      <c r="F116" s="282"/>
      <c r="G116" s="282"/>
      <c r="H116" s="282"/>
      <c r="I116" s="282"/>
      <c r="J116" s="282"/>
      <c r="K116" s="282"/>
      <c r="L116" s="282"/>
      <c r="M116" s="215" t="str">
        <f t="shared" si="3"/>
        <v/>
      </c>
    </row>
    <row r="117" spans="1:13" hidden="1" x14ac:dyDescent="0.2">
      <c r="A117" s="266" t="str">
        <f t="shared" si="2"/>
        <v/>
      </c>
      <c r="B117" s="300"/>
      <c r="C117" s="282"/>
      <c r="D117" s="282"/>
      <c r="E117" s="282"/>
      <c r="F117" s="282"/>
      <c r="G117" s="282"/>
      <c r="H117" s="282"/>
      <c r="I117" s="282"/>
      <c r="J117" s="282"/>
      <c r="K117" s="282"/>
      <c r="L117" s="282"/>
      <c r="M117" s="215" t="str">
        <f t="shared" si="3"/>
        <v/>
      </c>
    </row>
    <row r="118" spans="1:13" hidden="1" x14ac:dyDescent="0.2">
      <c r="A118" s="266" t="str">
        <f t="shared" si="2"/>
        <v/>
      </c>
      <c r="B118" s="300"/>
      <c r="C118" s="282"/>
      <c r="D118" s="282"/>
      <c r="E118" s="282"/>
      <c r="F118" s="282"/>
      <c r="G118" s="282"/>
      <c r="H118" s="282"/>
      <c r="I118" s="282"/>
      <c r="J118" s="282"/>
      <c r="K118" s="282"/>
      <c r="L118" s="282"/>
      <c r="M118" s="215" t="str">
        <f t="shared" si="3"/>
        <v/>
      </c>
    </row>
    <row r="119" spans="1:13" hidden="1" x14ac:dyDescent="0.2">
      <c r="A119" s="266" t="str">
        <f t="shared" si="2"/>
        <v/>
      </c>
      <c r="B119" s="300"/>
      <c r="C119" s="282"/>
      <c r="D119" s="282"/>
      <c r="E119" s="282"/>
      <c r="F119" s="282"/>
      <c r="G119" s="282"/>
      <c r="H119" s="282"/>
      <c r="I119" s="282"/>
      <c r="J119" s="282"/>
      <c r="K119" s="282"/>
      <c r="L119" s="282"/>
      <c r="M119" s="215" t="str">
        <f t="shared" si="3"/>
        <v/>
      </c>
    </row>
    <row r="120" spans="1:13" hidden="1" x14ac:dyDescent="0.2">
      <c r="A120" s="266" t="str">
        <f t="shared" si="2"/>
        <v/>
      </c>
      <c r="B120" s="300"/>
      <c r="C120" s="282"/>
      <c r="D120" s="282"/>
      <c r="E120" s="282"/>
      <c r="F120" s="282"/>
      <c r="G120" s="282"/>
      <c r="H120" s="282"/>
      <c r="I120" s="282"/>
      <c r="J120" s="282"/>
      <c r="K120" s="282"/>
      <c r="L120" s="282"/>
      <c r="M120" s="215" t="str">
        <f t="shared" si="3"/>
        <v/>
      </c>
    </row>
    <row r="121" spans="1:13" hidden="1" x14ac:dyDescent="0.2">
      <c r="A121" s="266" t="str">
        <f t="shared" si="2"/>
        <v/>
      </c>
      <c r="B121" s="300"/>
      <c r="C121" s="282"/>
      <c r="D121" s="282"/>
      <c r="E121" s="282"/>
      <c r="F121" s="282"/>
      <c r="G121" s="282"/>
      <c r="H121" s="282"/>
      <c r="I121" s="282"/>
      <c r="J121" s="282"/>
      <c r="K121" s="282"/>
      <c r="L121" s="282"/>
      <c r="M121" s="215" t="str">
        <f t="shared" si="3"/>
        <v/>
      </c>
    </row>
    <row r="122" spans="1:13" hidden="1" x14ac:dyDescent="0.2">
      <c r="A122" s="266" t="str">
        <f t="shared" si="2"/>
        <v/>
      </c>
      <c r="B122" s="300"/>
      <c r="C122" s="282"/>
      <c r="D122" s="282"/>
      <c r="E122" s="282"/>
      <c r="F122" s="282"/>
      <c r="G122" s="282"/>
      <c r="H122" s="282"/>
      <c r="I122" s="282"/>
      <c r="J122" s="282"/>
      <c r="K122" s="282"/>
      <c r="L122" s="282"/>
      <c r="M122" s="215" t="str">
        <f t="shared" si="3"/>
        <v/>
      </c>
    </row>
    <row r="123" spans="1:13" hidden="1" x14ac:dyDescent="0.2">
      <c r="A123" s="266" t="str">
        <f t="shared" si="2"/>
        <v/>
      </c>
      <c r="B123" s="300"/>
      <c r="C123" s="282"/>
      <c r="D123" s="282"/>
      <c r="E123" s="282"/>
      <c r="F123" s="282"/>
      <c r="G123" s="282"/>
      <c r="H123" s="282"/>
      <c r="I123" s="282"/>
      <c r="J123" s="282"/>
      <c r="K123" s="282"/>
      <c r="L123" s="282"/>
      <c r="M123" s="215" t="str">
        <f t="shared" si="3"/>
        <v/>
      </c>
    </row>
    <row r="124" spans="1:13" hidden="1" x14ac:dyDescent="0.2">
      <c r="A124" s="266" t="str">
        <f t="shared" si="2"/>
        <v/>
      </c>
      <c r="B124" s="300"/>
      <c r="C124" s="282"/>
      <c r="D124" s="282"/>
      <c r="E124" s="282"/>
      <c r="F124" s="282"/>
      <c r="G124" s="282"/>
      <c r="H124" s="282"/>
      <c r="I124" s="282"/>
      <c r="J124" s="282"/>
      <c r="K124" s="282"/>
      <c r="L124" s="282"/>
      <c r="M124" s="215" t="str">
        <f t="shared" si="3"/>
        <v/>
      </c>
    </row>
    <row r="125" spans="1:13" hidden="1" x14ac:dyDescent="0.2">
      <c r="A125" s="266" t="str">
        <f t="shared" si="2"/>
        <v/>
      </c>
      <c r="B125" s="300"/>
      <c r="C125" s="282"/>
      <c r="D125" s="282"/>
      <c r="E125" s="282"/>
      <c r="F125" s="282"/>
      <c r="G125" s="282"/>
      <c r="H125" s="282"/>
      <c r="I125" s="282"/>
      <c r="J125" s="282"/>
      <c r="K125" s="282"/>
      <c r="L125" s="282"/>
      <c r="M125" s="215" t="str">
        <f t="shared" si="3"/>
        <v/>
      </c>
    </row>
    <row r="126" spans="1:13" hidden="1" x14ac:dyDescent="0.2">
      <c r="A126" s="266" t="str">
        <f t="shared" si="2"/>
        <v/>
      </c>
      <c r="B126" s="300"/>
      <c r="C126" s="282"/>
      <c r="D126" s="282"/>
      <c r="E126" s="282"/>
      <c r="F126" s="282"/>
      <c r="G126" s="282"/>
      <c r="H126" s="282"/>
      <c r="I126" s="282"/>
      <c r="J126" s="282"/>
      <c r="K126" s="282"/>
      <c r="L126" s="282"/>
      <c r="M126" s="215" t="str">
        <f t="shared" si="3"/>
        <v/>
      </c>
    </row>
    <row r="127" spans="1:13" hidden="1" x14ac:dyDescent="0.2">
      <c r="A127" s="266" t="str">
        <f t="shared" si="2"/>
        <v/>
      </c>
      <c r="B127" s="300"/>
      <c r="C127" s="282"/>
      <c r="D127" s="282"/>
      <c r="E127" s="282"/>
      <c r="F127" s="282"/>
      <c r="G127" s="282"/>
      <c r="H127" s="282"/>
      <c r="I127" s="282"/>
      <c r="J127" s="282"/>
      <c r="K127" s="282"/>
      <c r="L127" s="282"/>
      <c r="M127" s="215" t="str">
        <f t="shared" si="3"/>
        <v/>
      </c>
    </row>
    <row r="128" spans="1:13" hidden="1" x14ac:dyDescent="0.2">
      <c r="A128" s="266" t="str">
        <f t="shared" si="2"/>
        <v/>
      </c>
      <c r="B128" s="300"/>
      <c r="C128" s="282"/>
      <c r="D128" s="282"/>
      <c r="E128" s="282"/>
      <c r="F128" s="282"/>
      <c r="G128" s="282"/>
      <c r="H128" s="282"/>
      <c r="I128" s="282"/>
      <c r="J128" s="282"/>
      <c r="K128" s="282"/>
      <c r="L128" s="282"/>
      <c r="M128" s="215" t="str">
        <f t="shared" si="3"/>
        <v/>
      </c>
    </row>
    <row r="129" spans="1:13" hidden="1" x14ac:dyDescent="0.2">
      <c r="A129" s="266" t="str">
        <f t="shared" si="2"/>
        <v/>
      </c>
      <c r="B129" s="300"/>
      <c r="C129" s="282"/>
      <c r="D129" s="282"/>
      <c r="E129" s="282"/>
      <c r="F129" s="282"/>
      <c r="G129" s="282"/>
      <c r="H129" s="282"/>
      <c r="I129" s="282"/>
      <c r="J129" s="282"/>
      <c r="K129" s="282"/>
      <c r="L129" s="282"/>
      <c r="M129" s="215" t="str">
        <f t="shared" si="3"/>
        <v/>
      </c>
    </row>
    <row r="130" spans="1:13" hidden="1" x14ac:dyDescent="0.2">
      <c r="A130" s="266" t="str">
        <f t="shared" si="2"/>
        <v/>
      </c>
      <c r="B130" s="300"/>
      <c r="C130" s="282"/>
      <c r="D130" s="282"/>
      <c r="E130" s="282"/>
      <c r="F130" s="282"/>
      <c r="G130" s="282"/>
      <c r="H130" s="282"/>
      <c r="I130" s="282"/>
      <c r="J130" s="282"/>
      <c r="K130" s="282"/>
      <c r="L130" s="282"/>
      <c r="M130" s="215" t="str">
        <f t="shared" si="3"/>
        <v/>
      </c>
    </row>
    <row r="131" spans="1:13" hidden="1" x14ac:dyDescent="0.2">
      <c r="A131" s="266" t="str">
        <f t="shared" si="2"/>
        <v/>
      </c>
      <c r="B131" s="300"/>
      <c r="C131" s="282"/>
      <c r="D131" s="282"/>
      <c r="E131" s="282"/>
      <c r="F131" s="282"/>
      <c r="G131" s="282"/>
      <c r="H131" s="282"/>
      <c r="I131" s="282"/>
      <c r="J131" s="282"/>
      <c r="K131" s="282"/>
      <c r="L131" s="282"/>
      <c r="M131" s="215" t="str">
        <f t="shared" si="3"/>
        <v/>
      </c>
    </row>
    <row r="132" spans="1:13" hidden="1" x14ac:dyDescent="0.2">
      <c r="A132" s="266" t="str">
        <f t="shared" si="2"/>
        <v/>
      </c>
      <c r="B132" s="300"/>
      <c r="C132" s="282"/>
      <c r="D132" s="282"/>
      <c r="E132" s="282"/>
      <c r="F132" s="282"/>
      <c r="G132" s="282"/>
      <c r="H132" s="282"/>
      <c r="I132" s="282"/>
      <c r="J132" s="282"/>
      <c r="K132" s="282"/>
      <c r="L132" s="282"/>
      <c r="M132" s="215" t="str">
        <f t="shared" si="3"/>
        <v/>
      </c>
    </row>
    <row r="133" spans="1:13" hidden="1" x14ac:dyDescent="0.2">
      <c r="A133" s="266" t="str">
        <f t="shared" si="2"/>
        <v/>
      </c>
      <c r="B133" s="300"/>
      <c r="C133" s="282"/>
      <c r="D133" s="282"/>
      <c r="E133" s="282"/>
      <c r="F133" s="282"/>
      <c r="G133" s="282"/>
      <c r="H133" s="282"/>
      <c r="I133" s="282"/>
      <c r="J133" s="282"/>
      <c r="K133" s="282"/>
      <c r="L133" s="282"/>
      <c r="M133" s="215" t="str">
        <f t="shared" si="3"/>
        <v/>
      </c>
    </row>
    <row r="134" spans="1:13" hidden="1" x14ac:dyDescent="0.2">
      <c r="A134" s="266" t="str">
        <f t="shared" ref="A134:A198" si="4">IF(G134&lt;&gt;0,"F","")</f>
        <v/>
      </c>
      <c r="B134" s="300"/>
      <c r="C134" s="282"/>
      <c r="D134" s="282"/>
      <c r="E134" s="282"/>
      <c r="F134" s="282"/>
      <c r="G134" s="282"/>
      <c r="H134" s="282"/>
      <c r="I134" s="282"/>
      <c r="J134" s="282"/>
      <c r="K134" s="282"/>
      <c r="L134" s="282"/>
      <c r="M134" s="215" t="str">
        <f t="shared" si="3"/>
        <v/>
      </c>
    </row>
    <row r="135" spans="1:13" hidden="1" x14ac:dyDescent="0.2">
      <c r="A135" s="266" t="str">
        <f t="shared" si="4"/>
        <v/>
      </c>
      <c r="B135" s="300"/>
      <c r="C135" s="282"/>
      <c r="D135" s="282"/>
      <c r="E135" s="282"/>
      <c r="F135" s="282"/>
      <c r="G135" s="282"/>
      <c r="H135" s="282"/>
      <c r="I135" s="282"/>
      <c r="J135" s="282"/>
      <c r="K135" s="282"/>
      <c r="L135" s="282"/>
      <c r="M135" s="215" t="str">
        <f t="shared" si="3"/>
        <v/>
      </c>
    </row>
    <row r="136" spans="1:13" hidden="1" x14ac:dyDescent="0.2">
      <c r="A136" s="266" t="str">
        <f t="shared" si="4"/>
        <v/>
      </c>
      <c r="B136" s="300"/>
      <c r="C136" s="282"/>
      <c r="D136" s="282"/>
      <c r="E136" s="282"/>
      <c r="F136" s="282"/>
      <c r="G136" s="282"/>
      <c r="H136" s="282"/>
      <c r="I136" s="282"/>
      <c r="J136" s="282"/>
      <c r="K136" s="282"/>
      <c r="L136" s="282"/>
      <c r="M136" s="215" t="str">
        <f t="shared" si="3"/>
        <v/>
      </c>
    </row>
    <row r="137" spans="1:13" hidden="1" x14ac:dyDescent="0.2">
      <c r="A137" s="266" t="str">
        <f t="shared" si="4"/>
        <v/>
      </c>
      <c r="B137" s="300"/>
      <c r="C137" s="282"/>
      <c r="D137" s="282"/>
      <c r="E137" s="282"/>
      <c r="F137" s="282"/>
      <c r="G137" s="282"/>
      <c r="H137" s="282"/>
      <c r="I137" s="282"/>
      <c r="J137" s="282"/>
      <c r="K137" s="282"/>
      <c r="L137" s="282"/>
      <c r="M137" s="215" t="str">
        <f t="shared" si="3"/>
        <v/>
      </c>
    </row>
    <row r="138" spans="1:13" hidden="1" x14ac:dyDescent="0.2">
      <c r="A138" s="266" t="str">
        <f t="shared" si="4"/>
        <v/>
      </c>
      <c r="B138" s="300"/>
      <c r="C138" s="282"/>
      <c r="D138" s="282"/>
      <c r="E138" s="282"/>
      <c r="F138" s="282"/>
      <c r="G138" s="282"/>
      <c r="H138" s="282"/>
      <c r="I138" s="282"/>
      <c r="J138" s="282"/>
      <c r="K138" s="282"/>
      <c r="L138" s="282"/>
      <c r="M138" s="215" t="str">
        <f t="shared" si="3"/>
        <v/>
      </c>
    </row>
    <row r="139" spans="1:13" hidden="1" x14ac:dyDescent="0.2">
      <c r="A139" s="266" t="str">
        <f t="shared" si="4"/>
        <v/>
      </c>
      <c r="B139" s="300"/>
      <c r="C139" s="282"/>
      <c r="D139" s="282"/>
      <c r="E139" s="282"/>
      <c r="F139" s="282"/>
      <c r="G139" s="282"/>
      <c r="H139" s="282"/>
      <c r="I139" s="282"/>
      <c r="J139" s="282"/>
      <c r="K139" s="282"/>
      <c r="L139" s="282"/>
      <c r="M139" s="215" t="str">
        <f t="shared" si="3"/>
        <v/>
      </c>
    </row>
    <row r="140" spans="1:13" hidden="1" x14ac:dyDescent="0.2">
      <c r="A140" s="266" t="str">
        <f t="shared" si="4"/>
        <v/>
      </c>
      <c r="B140" s="300"/>
      <c r="C140" s="282"/>
      <c r="D140" s="282"/>
      <c r="E140" s="282"/>
      <c r="F140" s="282"/>
      <c r="G140" s="282"/>
      <c r="H140" s="282"/>
      <c r="I140" s="282"/>
      <c r="J140" s="282"/>
      <c r="K140" s="282"/>
      <c r="L140" s="282"/>
      <c r="M140" s="215" t="str">
        <f t="shared" si="3"/>
        <v/>
      </c>
    </row>
    <row r="141" spans="1:13" hidden="1" x14ac:dyDescent="0.2">
      <c r="A141" s="266" t="str">
        <f t="shared" si="4"/>
        <v/>
      </c>
      <c r="B141" s="300"/>
      <c r="C141" s="282"/>
      <c r="D141" s="282"/>
      <c r="E141" s="282"/>
      <c r="F141" s="282"/>
      <c r="G141" s="282"/>
      <c r="H141" s="282"/>
      <c r="I141" s="282"/>
      <c r="J141" s="282"/>
      <c r="K141" s="282"/>
      <c r="L141" s="282"/>
      <c r="M141" s="215" t="str">
        <f t="shared" si="3"/>
        <v/>
      </c>
    </row>
    <row r="142" spans="1:13" hidden="1" x14ac:dyDescent="0.2">
      <c r="A142" s="266" t="str">
        <f t="shared" si="4"/>
        <v/>
      </c>
      <c r="B142" s="300"/>
      <c r="C142" s="282"/>
      <c r="D142" s="282"/>
      <c r="E142" s="282"/>
      <c r="F142" s="282"/>
      <c r="G142" s="282"/>
      <c r="H142" s="282"/>
      <c r="I142" s="282"/>
      <c r="J142" s="282"/>
      <c r="K142" s="282"/>
      <c r="L142" s="282"/>
      <c r="M142" s="215" t="str">
        <f t="shared" ref="M142:M200" si="5">IFERROR(IF(F142="Descrição","T",IF(C142="Composição","S",IF(OR(C142="Insumo",C142="Composição Auxiliar"),"I",""))),"")</f>
        <v/>
      </c>
    </row>
    <row r="143" spans="1:13" hidden="1" x14ac:dyDescent="0.2">
      <c r="A143" s="266" t="str">
        <f t="shared" si="4"/>
        <v/>
      </c>
      <c r="B143" s="300"/>
      <c r="C143" s="282"/>
      <c r="D143" s="282"/>
      <c r="E143" s="282"/>
      <c r="F143" s="282"/>
      <c r="G143" s="282"/>
      <c r="H143" s="282"/>
      <c r="I143" s="282"/>
      <c r="J143" s="282"/>
      <c r="K143" s="282"/>
      <c r="L143" s="282"/>
      <c r="M143" s="215" t="str">
        <f t="shared" si="5"/>
        <v/>
      </c>
    </row>
    <row r="144" spans="1:13" hidden="1" x14ac:dyDescent="0.2">
      <c r="A144" s="266" t="str">
        <f t="shared" si="4"/>
        <v/>
      </c>
      <c r="B144" s="300"/>
      <c r="C144" s="282"/>
      <c r="D144" s="282"/>
      <c r="E144" s="282"/>
      <c r="F144" s="282"/>
      <c r="G144" s="282"/>
      <c r="H144" s="282"/>
      <c r="I144" s="282"/>
      <c r="J144" s="282"/>
      <c r="K144" s="282"/>
      <c r="L144" s="282"/>
      <c r="M144" s="215" t="str">
        <f t="shared" si="5"/>
        <v/>
      </c>
    </row>
    <row r="145" spans="1:13" hidden="1" x14ac:dyDescent="0.2">
      <c r="A145" s="266" t="str">
        <f t="shared" si="4"/>
        <v/>
      </c>
      <c r="B145" s="300"/>
      <c r="C145" s="282"/>
      <c r="D145" s="282"/>
      <c r="E145" s="282"/>
      <c r="F145" s="282"/>
      <c r="G145" s="282"/>
      <c r="H145" s="282"/>
      <c r="I145" s="282"/>
      <c r="J145" s="282"/>
      <c r="K145" s="282"/>
      <c r="L145" s="282"/>
      <c r="M145" s="215" t="str">
        <f t="shared" si="5"/>
        <v/>
      </c>
    </row>
    <row r="146" spans="1:13" hidden="1" x14ac:dyDescent="0.2">
      <c r="A146" s="266" t="str">
        <f t="shared" si="4"/>
        <v/>
      </c>
      <c r="B146" s="300"/>
      <c r="C146" s="282"/>
      <c r="D146" s="282"/>
      <c r="E146" s="282"/>
      <c r="F146" s="282"/>
      <c r="G146" s="282"/>
      <c r="H146" s="282"/>
      <c r="I146" s="282"/>
      <c r="J146" s="282"/>
      <c r="K146" s="282"/>
      <c r="L146" s="282"/>
      <c r="M146" s="215" t="str">
        <f t="shared" si="5"/>
        <v/>
      </c>
    </row>
    <row r="147" spans="1:13" hidden="1" x14ac:dyDescent="0.2">
      <c r="A147" s="266" t="str">
        <f t="shared" si="4"/>
        <v/>
      </c>
      <c r="B147" s="300"/>
      <c r="C147" s="282"/>
      <c r="D147" s="282"/>
      <c r="E147" s="282"/>
      <c r="F147" s="282"/>
      <c r="G147" s="282"/>
      <c r="H147" s="282"/>
      <c r="I147" s="282"/>
      <c r="J147" s="282"/>
      <c r="K147" s="282"/>
      <c r="L147" s="282"/>
      <c r="M147" s="215" t="str">
        <f t="shared" si="5"/>
        <v/>
      </c>
    </row>
    <row r="148" spans="1:13" hidden="1" x14ac:dyDescent="0.2">
      <c r="A148" s="266" t="str">
        <f t="shared" si="4"/>
        <v/>
      </c>
      <c r="B148" s="300"/>
      <c r="C148" s="282"/>
      <c r="D148" s="282"/>
      <c r="E148" s="282"/>
      <c r="F148" s="282"/>
      <c r="G148" s="282"/>
      <c r="H148" s="282"/>
      <c r="I148" s="282"/>
      <c r="J148" s="282"/>
      <c r="K148" s="282"/>
      <c r="L148" s="282"/>
      <c r="M148" s="215" t="str">
        <f t="shared" si="5"/>
        <v/>
      </c>
    </row>
    <row r="149" spans="1:13" hidden="1" x14ac:dyDescent="0.2">
      <c r="A149" s="266" t="str">
        <f t="shared" si="4"/>
        <v/>
      </c>
      <c r="B149" s="300"/>
      <c r="C149" s="282"/>
      <c r="D149" s="282"/>
      <c r="E149" s="282"/>
      <c r="F149" s="282"/>
      <c r="G149" s="282"/>
      <c r="H149" s="282"/>
      <c r="I149" s="282"/>
      <c r="J149" s="282"/>
      <c r="K149" s="282"/>
      <c r="L149" s="282"/>
      <c r="M149" s="215" t="str">
        <f t="shared" si="5"/>
        <v/>
      </c>
    </row>
    <row r="150" spans="1:13" hidden="1" x14ac:dyDescent="0.2">
      <c r="A150" s="266" t="str">
        <f t="shared" si="4"/>
        <v/>
      </c>
      <c r="B150" s="300"/>
      <c r="C150" s="282"/>
      <c r="D150" s="282"/>
      <c r="E150" s="282"/>
      <c r="F150" s="282"/>
      <c r="G150" s="282"/>
      <c r="H150" s="282"/>
      <c r="I150" s="282"/>
      <c r="J150" s="282"/>
      <c r="K150" s="282"/>
      <c r="L150" s="282"/>
      <c r="M150" s="215" t="str">
        <f t="shared" si="5"/>
        <v/>
      </c>
    </row>
    <row r="151" spans="1:13" hidden="1" x14ac:dyDescent="0.2">
      <c r="A151" s="266" t="str">
        <f t="shared" si="4"/>
        <v/>
      </c>
      <c r="B151" s="300"/>
      <c r="C151" s="282"/>
      <c r="D151" s="282"/>
      <c r="E151" s="282"/>
      <c r="F151" s="282"/>
      <c r="G151" s="282"/>
      <c r="H151" s="282"/>
      <c r="I151" s="282"/>
      <c r="J151" s="282"/>
      <c r="K151" s="282"/>
      <c r="L151" s="282"/>
      <c r="M151" s="215" t="str">
        <f t="shared" si="5"/>
        <v/>
      </c>
    </row>
    <row r="152" spans="1:13" hidden="1" x14ac:dyDescent="0.2">
      <c r="A152" s="266" t="str">
        <f t="shared" si="4"/>
        <v/>
      </c>
      <c r="B152" s="300"/>
      <c r="C152" s="282"/>
      <c r="D152" s="282"/>
      <c r="E152" s="282"/>
      <c r="F152" s="282"/>
      <c r="G152" s="282"/>
      <c r="H152" s="282"/>
      <c r="I152" s="282"/>
      <c r="J152" s="282"/>
      <c r="K152" s="282"/>
      <c r="L152" s="282"/>
      <c r="M152" s="215" t="str">
        <f t="shared" si="5"/>
        <v/>
      </c>
    </row>
    <row r="153" spans="1:13" hidden="1" x14ac:dyDescent="0.2">
      <c r="A153" s="266" t="str">
        <f t="shared" si="4"/>
        <v/>
      </c>
      <c r="B153" s="300"/>
      <c r="C153" s="282"/>
      <c r="D153" s="282"/>
      <c r="E153" s="282"/>
      <c r="F153" s="282"/>
      <c r="G153" s="282"/>
      <c r="H153" s="282"/>
      <c r="I153" s="282"/>
      <c r="J153" s="282"/>
      <c r="K153" s="282"/>
      <c r="L153" s="282"/>
      <c r="M153" s="215" t="str">
        <f t="shared" si="5"/>
        <v/>
      </c>
    </row>
    <row r="154" spans="1:13" hidden="1" x14ac:dyDescent="0.2">
      <c r="A154" s="266" t="str">
        <f t="shared" si="4"/>
        <v/>
      </c>
      <c r="B154" s="300"/>
      <c r="C154" s="282"/>
      <c r="D154" s="282"/>
      <c r="E154" s="282"/>
      <c r="F154" s="282"/>
      <c r="G154" s="282"/>
      <c r="H154" s="282"/>
      <c r="I154" s="282"/>
      <c r="J154" s="282"/>
      <c r="K154" s="282"/>
      <c r="L154" s="282"/>
      <c r="M154" s="215" t="str">
        <f t="shared" si="5"/>
        <v/>
      </c>
    </row>
    <row r="155" spans="1:13" hidden="1" x14ac:dyDescent="0.2">
      <c r="A155" s="266" t="str">
        <f t="shared" si="4"/>
        <v/>
      </c>
      <c r="B155" s="300"/>
      <c r="C155" s="282"/>
      <c r="D155" s="282"/>
      <c r="E155" s="282"/>
      <c r="F155" s="282"/>
      <c r="G155" s="282"/>
      <c r="H155" s="282"/>
      <c r="I155" s="282"/>
      <c r="J155" s="282"/>
      <c r="K155" s="282"/>
      <c r="L155" s="282"/>
      <c r="M155" s="215" t="str">
        <f t="shared" si="5"/>
        <v/>
      </c>
    </row>
    <row r="156" spans="1:13" hidden="1" x14ac:dyDescent="0.2">
      <c r="A156" s="266" t="str">
        <f t="shared" si="4"/>
        <v/>
      </c>
      <c r="B156" s="300"/>
      <c r="C156" s="282"/>
      <c r="D156" s="282"/>
      <c r="E156" s="282"/>
      <c r="F156" s="282"/>
      <c r="G156" s="282"/>
      <c r="H156" s="282"/>
      <c r="I156" s="282"/>
      <c r="J156" s="282"/>
      <c r="K156" s="282"/>
      <c r="L156" s="282"/>
      <c r="M156" s="215" t="str">
        <f t="shared" si="5"/>
        <v/>
      </c>
    </row>
    <row r="157" spans="1:13" hidden="1" x14ac:dyDescent="0.2">
      <c r="A157" s="266" t="str">
        <f t="shared" si="4"/>
        <v/>
      </c>
      <c r="B157" s="300"/>
      <c r="C157" s="282"/>
      <c r="D157" s="282"/>
      <c r="E157" s="282"/>
      <c r="F157" s="282"/>
      <c r="G157" s="282"/>
      <c r="H157" s="282"/>
      <c r="I157" s="282"/>
      <c r="J157" s="282"/>
      <c r="K157" s="282"/>
      <c r="L157" s="282"/>
      <c r="M157" s="215" t="str">
        <f t="shared" si="5"/>
        <v/>
      </c>
    </row>
    <row r="158" spans="1:13" hidden="1" x14ac:dyDescent="0.2">
      <c r="A158" s="266" t="str">
        <f t="shared" si="4"/>
        <v/>
      </c>
      <c r="B158" s="300"/>
      <c r="C158" s="282"/>
      <c r="D158" s="282"/>
      <c r="E158" s="282"/>
      <c r="F158" s="282"/>
      <c r="G158" s="282"/>
      <c r="H158" s="282"/>
      <c r="I158" s="282"/>
      <c r="J158" s="282"/>
      <c r="K158" s="282"/>
      <c r="L158" s="282"/>
      <c r="M158" s="215" t="str">
        <f t="shared" si="5"/>
        <v/>
      </c>
    </row>
    <row r="159" spans="1:13" hidden="1" x14ac:dyDescent="0.2">
      <c r="A159" s="266" t="str">
        <f t="shared" si="4"/>
        <v/>
      </c>
      <c r="B159" s="300"/>
      <c r="C159" s="282"/>
      <c r="D159" s="282"/>
      <c r="E159" s="282"/>
      <c r="F159" s="282"/>
      <c r="G159" s="282"/>
      <c r="H159" s="282"/>
      <c r="I159" s="282"/>
      <c r="J159" s="282"/>
      <c r="K159" s="282"/>
      <c r="L159" s="282"/>
      <c r="M159" s="215" t="str">
        <f t="shared" si="5"/>
        <v/>
      </c>
    </row>
    <row r="160" spans="1:13" hidden="1" x14ac:dyDescent="0.2">
      <c r="A160" s="266" t="str">
        <f t="shared" si="4"/>
        <v/>
      </c>
      <c r="B160" s="300"/>
      <c r="C160" s="282"/>
      <c r="D160" s="282"/>
      <c r="E160" s="282"/>
      <c r="F160" s="282"/>
      <c r="G160" s="282"/>
      <c r="H160" s="282"/>
      <c r="I160" s="282"/>
      <c r="J160" s="282"/>
      <c r="K160" s="282"/>
      <c r="L160" s="282"/>
      <c r="M160" s="215" t="str">
        <f t="shared" si="5"/>
        <v/>
      </c>
    </row>
    <row r="161" spans="1:13" hidden="1" x14ac:dyDescent="0.2">
      <c r="A161" s="266" t="str">
        <f t="shared" si="4"/>
        <v/>
      </c>
      <c r="B161" s="300"/>
      <c r="C161" s="282"/>
      <c r="D161" s="282"/>
      <c r="E161" s="282"/>
      <c r="F161" s="282"/>
      <c r="G161" s="282"/>
      <c r="H161" s="282"/>
      <c r="I161" s="282"/>
      <c r="J161" s="282"/>
      <c r="K161" s="282"/>
      <c r="L161" s="282"/>
      <c r="M161" s="215" t="str">
        <f t="shared" si="5"/>
        <v/>
      </c>
    </row>
    <row r="162" spans="1:13" hidden="1" x14ac:dyDescent="0.2">
      <c r="A162" s="266" t="str">
        <f t="shared" si="4"/>
        <v/>
      </c>
      <c r="B162" s="300"/>
      <c r="C162" s="282"/>
      <c r="D162" s="282"/>
      <c r="E162" s="282"/>
      <c r="F162" s="282"/>
      <c r="G162" s="282"/>
      <c r="H162" s="282"/>
      <c r="I162" s="282"/>
      <c r="J162" s="282"/>
      <c r="K162" s="282"/>
      <c r="L162" s="282"/>
      <c r="M162" s="215" t="str">
        <f t="shared" si="5"/>
        <v/>
      </c>
    </row>
    <row r="163" spans="1:13" hidden="1" x14ac:dyDescent="0.2">
      <c r="A163" s="266" t="str">
        <f t="shared" si="4"/>
        <v/>
      </c>
      <c r="B163" s="300"/>
      <c r="C163" s="282"/>
      <c r="D163" s="282"/>
      <c r="E163" s="282"/>
      <c r="F163" s="282"/>
      <c r="G163" s="282"/>
      <c r="H163" s="282"/>
      <c r="I163" s="282"/>
      <c r="J163" s="282"/>
      <c r="K163" s="282"/>
      <c r="L163" s="282"/>
      <c r="M163" s="215" t="str">
        <f t="shared" si="5"/>
        <v/>
      </c>
    </row>
    <row r="164" spans="1:13" hidden="1" x14ac:dyDescent="0.2">
      <c r="A164" s="266" t="str">
        <f t="shared" si="4"/>
        <v/>
      </c>
      <c r="B164" s="300"/>
      <c r="C164" s="282"/>
      <c r="D164" s="282"/>
      <c r="E164" s="282"/>
      <c r="F164" s="282"/>
      <c r="G164" s="282"/>
      <c r="H164" s="282"/>
      <c r="I164" s="282"/>
      <c r="J164" s="282"/>
      <c r="K164" s="282"/>
      <c r="L164" s="282"/>
      <c r="M164" s="215" t="str">
        <f t="shared" si="5"/>
        <v/>
      </c>
    </row>
    <row r="165" spans="1:13" hidden="1" x14ac:dyDescent="0.2">
      <c r="A165" s="266" t="str">
        <f t="shared" si="4"/>
        <v/>
      </c>
      <c r="B165" s="300"/>
      <c r="C165" s="282"/>
      <c r="D165" s="282"/>
      <c r="E165" s="282"/>
      <c r="F165" s="282"/>
      <c r="G165" s="282"/>
      <c r="H165" s="282"/>
      <c r="I165" s="282"/>
      <c r="J165" s="282"/>
      <c r="K165" s="282"/>
      <c r="L165" s="282"/>
      <c r="M165" s="215" t="str">
        <f t="shared" si="5"/>
        <v/>
      </c>
    </row>
    <row r="166" spans="1:13" hidden="1" x14ac:dyDescent="0.2">
      <c r="A166" s="266" t="str">
        <f t="shared" si="4"/>
        <v/>
      </c>
      <c r="B166" s="300"/>
      <c r="C166" s="282"/>
      <c r="D166" s="282"/>
      <c r="E166" s="282"/>
      <c r="F166" s="282"/>
      <c r="G166" s="282"/>
      <c r="H166" s="282"/>
      <c r="I166" s="282"/>
      <c r="J166" s="282"/>
      <c r="K166" s="282"/>
      <c r="L166" s="282"/>
      <c r="M166" s="215" t="str">
        <f t="shared" si="5"/>
        <v/>
      </c>
    </row>
    <row r="167" spans="1:13" hidden="1" x14ac:dyDescent="0.2">
      <c r="A167" s="266" t="str">
        <f t="shared" si="4"/>
        <v/>
      </c>
      <c r="B167" s="300"/>
      <c r="C167" s="282"/>
      <c r="D167" s="282"/>
      <c r="E167" s="282"/>
      <c r="F167" s="282"/>
      <c r="G167" s="282"/>
      <c r="H167" s="282"/>
      <c r="I167" s="282"/>
      <c r="J167" s="282"/>
      <c r="K167" s="282"/>
      <c r="L167" s="282"/>
      <c r="M167" s="215" t="str">
        <f t="shared" si="5"/>
        <v/>
      </c>
    </row>
    <row r="168" spans="1:13" hidden="1" x14ac:dyDescent="0.2">
      <c r="A168" s="266" t="str">
        <f t="shared" si="4"/>
        <v/>
      </c>
      <c r="B168" s="300"/>
      <c r="C168" s="282"/>
      <c r="D168" s="282"/>
      <c r="E168" s="282"/>
      <c r="F168" s="282"/>
      <c r="G168" s="282"/>
      <c r="H168" s="282"/>
      <c r="I168" s="282"/>
      <c r="J168" s="282"/>
      <c r="K168" s="282"/>
      <c r="L168" s="282"/>
      <c r="M168" s="215" t="str">
        <f t="shared" si="5"/>
        <v/>
      </c>
    </row>
    <row r="169" spans="1:13" hidden="1" x14ac:dyDescent="0.2">
      <c r="A169" s="266" t="str">
        <f t="shared" si="4"/>
        <v/>
      </c>
      <c r="B169" s="300"/>
      <c r="C169" s="282"/>
      <c r="D169" s="282"/>
      <c r="E169" s="282"/>
      <c r="F169" s="282"/>
      <c r="G169" s="282"/>
      <c r="H169" s="282"/>
      <c r="I169" s="282"/>
      <c r="J169" s="282"/>
      <c r="K169" s="282"/>
      <c r="L169" s="282"/>
      <c r="M169" s="215" t="str">
        <f t="shared" si="5"/>
        <v/>
      </c>
    </row>
    <row r="170" spans="1:13" hidden="1" x14ac:dyDescent="0.2">
      <c r="A170" s="266" t="str">
        <f t="shared" si="4"/>
        <v/>
      </c>
      <c r="B170" s="300"/>
      <c r="C170" s="282"/>
      <c r="D170" s="282"/>
      <c r="E170" s="282"/>
      <c r="F170" s="282"/>
      <c r="G170" s="282"/>
      <c r="H170" s="282"/>
      <c r="I170" s="282"/>
      <c r="J170" s="282"/>
      <c r="K170" s="282"/>
      <c r="L170" s="282"/>
      <c r="M170" s="215" t="str">
        <f t="shared" si="5"/>
        <v/>
      </c>
    </row>
    <row r="171" spans="1:13" hidden="1" x14ac:dyDescent="0.2">
      <c r="A171" s="266" t="str">
        <f t="shared" si="4"/>
        <v/>
      </c>
      <c r="B171" s="300"/>
      <c r="C171" s="282"/>
      <c r="D171" s="282"/>
      <c r="E171" s="282"/>
      <c r="F171" s="282"/>
      <c r="G171" s="282"/>
      <c r="H171" s="282"/>
      <c r="I171" s="282"/>
      <c r="J171" s="282"/>
      <c r="K171" s="282"/>
      <c r="L171" s="282"/>
      <c r="M171" s="215" t="str">
        <f t="shared" si="5"/>
        <v/>
      </c>
    </row>
    <row r="172" spans="1:13" hidden="1" x14ac:dyDescent="0.2">
      <c r="A172" s="266" t="str">
        <f t="shared" si="4"/>
        <v/>
      </c>
      <c r="B172" s="300"/>
      <c r="C172" s="282"/>
      <c r="D172" s="282"/>
      <c r="E172" s="282"/>
      <c r="F172" s="282"/>
      <c r="G172" s="282"/>
      <c r="H172" s="282"/>
      <c r="I172" s="282"/>
      <c r="J172" s="282"/>
      <c r="K172" s="282"/>
      <c r="L172" s="282"/>
      <c r="M172" s="215" t="str">
        <f t="shared" si="5"/>
        <v/>
      </c>
    </row>
    <row r="173" spans="1:13" hidden="1" x14ac:dyDescent="0.2">
      <c r="A173" s="266" t="str">
        <f t="shared" si="4"/>
        <v/>
      </c>
      <c r="B173" s="300"/>
      <c r="C173" s="282"/>
      <c r="D173" s="282"/>
      <c r="E173" s="282"/>
      <c r="F173" s="282"/>
      <c r="G173" s="282"/>
      <c r="H173" s="282"/>
      <c r="I173" s="282"/>
      <c r="J173" s="282"/>
      <c r="K173" s="282"/>
      <c r="L173" s="282"/>
      <c r="M173" s="215" t="str">
        <f t="shared" si="5"/>
        <v/>
      </c>
    </row>
    <row r="174" spans="1:13" hidden="1" x14ac:dyDescent="0.2">
      <c r="A174" s="266" t="str">
        <f t="shared" si="4"/>
        <v/>
      </c>
      <c r="B174" s="300"/>
      <c r="C174" s="282"/>
      <c r="D174" s="282"/>
      <c r="E174" s="282"/>
      <c r="F174" s="282"/>
      <c r="G174" s="282"/>
      <c r="H174" s="282"/>
      <c r="I174" s="282"/>
      <c r="J174" s="282"/>
      <c r="K174" s="282"/>
      <c r="L174" s="282"/>
      <c r="M174" s="215" t="str">
        <f t="shared" si="5"/>
        <v/>
      </c>
    </row>
    <row r="175" spans="1:13" hidden="1" x14ac:dyDescent="0.2">
      <c r="A175" s="266" t="str">
        <f t="shared" si="4"/>
        <v/>
      </c>
      <c r="B175" s="300"/>
      <c r="C175" s="282"/>
      <c r="D175" s="282"/>
      <c r="E175" s="282"/>
      <c r="F175" s="282"/>
      <c r="G175" s="282"/>
      <c r="H175" s="282"/>
      <c r="I175" s="282"/>
      <c r="J175" s="282"/>
      <c r="K175" s="282"/>
      <c r="L175" s="282"/>
      <c r="M175" s="215" t="str">
        <f t="shared" si="5"/>
        <v/>
      </c>
    </row>
    <row r="176" spans="1:13" hidden="1" x14ac:dyDescent="0.2">
      <c r="A176" s="266" t="str">
        <f t="shared" si="4"/>
        <v/>
      </c>
      <c r="B176" s="300"/>
      <c r="C176" s="282"/>
      <c r="D176" s="282"/>
      <c r="E176" s="282"/>
      <c r="F176" s="282"/>
      <c r="G176" s="282"/>
      <c r="H176" s="282"/>
      <c r="I176" s="282"/>
      <c r="J176" s="282"/>
      <c r="K176" s="282"/>
      <c r="L176" s="282"/>
      <c r="M176" s="215" t="str">
        <f t="shared" si="5"/>
        <v/>
      </c>
    </row>
    <row r="177" spans="1:13" hidden="1" x14ac:dyDescent="0.2">
      <c r="A177" s="266" t="str">
        <f t="shared" si="4"/>
        <v/>
      </c>
      <c r="B177" s="300"/>
      <c r="C177" s="282"/>
      <c r="D177" s="282"/>
      <c r="E177" s="282"/>
      <c r="F177" s="282"/>
      <c r="G177" s="282"/>
      <c r="H177" s="282"/>
      <c r="I177" s="282"/>
      <c r="J177" s="282"/>
      <c r="K177" s="282"/>
      <c r="L177" s="282"/>
      <c r="M177" s="215" t="str">
        <f t="shared" si="5"/>
        <v/>
      </c>
    </row>
    <row r="178" spans="1:13" hidden="1" x14ac:dyDescent="0.2">
      <c r="A178" s="266" t="str">
        <f t="shared" si="4"/>
        <v/>
      </c>
      <c r="B178" s="300"/>
      <c r="C178" s="282"/>
      <c r="D178" s="282"/>
      <c r="E178" s="282"/>
      <c r="F178" s="282"/>
      <c r="G178" s="282"/>
      <c r="H178" s="282"/>
      <c r="I178" s="282"/>
      <c r="J178" s="282"/>
      <c r="K178" s="282"/>
      <c r="L178" s="282"/>
      <c r="M178" s="215" t="str">
        <f t="shared" si="5"/>
        <v/>
      </c>
    </row>
    <row r="179" spans="1:13" hidden="1" x14ac:dyDescent="0.2">
      <c r="A179" s="266" t="str">
        <f t="shared" si="4"/>
        <v/>
      </c>
      <c r="B179" s="300"/>
      <c r="C179" s="282"/>
      <c r="D179" s="282"/>
      <c r="E179" s="282"/>
      <c r="F179" s="282"/>
      <c r="G179" s="282"/>
      <c r="H179" s="282"/>
      <c r="I179" s="282"/>
      <c r="J179" s="282"/>
      <c r="K179" s="282"/>
      <c r="L179" s="282"/>
      <c r="M179" s="215" t="str">
        <f t="shared" si="5"/>
        <v/>
      </c>
    </row>
    <row r="180" spans="1:13" hidden="1" x14ac:dyDescent="0.2">
      <c r="A180" s="266" t="str">
        <f t="shared" si="4"/>
        <v/>
      </c>
      <c r="B180" s="300"/>
      <c r="C180" s="282"/>
      <c r="D180" s="282"/>
      <c r="E180" s="282"/>
      <c r="F180" s="282"/>
      <c r="G180" s="282"/>
      <c r="H180" s="282"/>
      <c r="I180" s="282"/>
      <c r="J180" s="282"/>
      <c r="K180" s="282"/>
      <c r="L180" s="282"/>
      <c r="M180" s="215" t="str">
        <f t="shared" si="5"/>
        <v/>
      </c>
    </row>
    <row r="181" spans="1:13" hidden="1" x14ac:dyDescent="0.2">
      <c r="A181" s="266" t="str">
        <f t="shared" si="4"/>
        <v/>
      </c>
      <c r="B181" s="300"/>
      <c r="C181" s="282"/>
      <c r="D181" s="282"/>
      <c r="E181" s="282"/>
      <c r="F181" s="282"/>
      <c r="G181" s="282"/>
      <c r="H181" s="282"/>
      <c r="I181" s="282"/>
      <c r="J181" s="282"/>
      <c r="K181" s="282"/>
      <c r="L181" s="282"/>
      <c r="M181" s="215" t="str">
        <f t="shared" si="5"/>
        <v/>
      </c>
    </row>
    <row r="182" spans="1:13" hidden="1" x14ac:dyDescent="0.2">
      <c r="A182" s="266" t="str">
        <f t="shared" si="4"/>
        <v/>
      </c>
      <c r="B182" s="300"/>
      <c r="C182" s="282"/>
      <c r="D182" s="282"/>
      <c r="E182" s="282"/>
      <c r="F182" s="282"/>
      <c r="G182" s="282"/>
      <c r="H182" s="282"/>
      <c r="I182" s="282"/>
      <c r="J182" s="282"/>
      <c r="K182" s="282"/>
      <c r="L182" s="282"/>
      <c r="M182" s="215" t="str">
        <f t="shared" si="5"/>
        <v/>
      </c>
    </row>
    <row r="183" spans="1:13" hidden="1" x14ac:dyDescent="0.2">
      <c r="A183" s="266" t="str">
        <f t="shared" si="4"/>
        <v/>
      </c>
      <c r="B183" s="300"/>
      <c r="C183" s="282"/>
      <c r="D183" s="282"/>
      <c r="E183" s="282"/>
      <c r="F183" s="282"/>
      <c r="G183" s="282"/>
      <c r="H183" s="282"/>
      <c r="I183" s="282"/>
      <c r="J183" s="282"/>
      <c r="K183" s="282"/>
      <c r="L183" s="282"/>
      <c r="M183" s="215" t="str">
        <f t="shared" si="5"/>
        <v/>
      </c>
    </row>
    <row r="184" spans="1:13" hidden="1" x14ac:dyDescent="0.2">
      <c r="A184" s="266" t="str">
        <f t="shared" si="4"/>
        <v/>
      </c>
      <c r="B184" s="300"/>
      <c r="C184" s="282"/>
      <c r="D184" s="282"/>
      <c r="E184" s="282"/>
      <c r="F184" s="282"/>
      <c r="G184" s="282"/>
      <c r="H184" s="282"/>
      <c r="I184" s="282"/>
      <c r="J184" s="282"/>
      <c r="K184" s="282"/>
      <c r="L184" s="282"/>
      <c r="M184" s="215" t="str">
        <f t="shared" si="5"/>
        <v/>
      </c>
    </row>
    <row r="185" spans="1:13" hidden="1" x14ac:dyDescent="0.2">
      <c r="A185" s="266" t="str">
        <f t="shared" si="4"/>
        <v/>
      </c>
      <c r="B185" s="300"/>
      <c r="C185" s="282"/>
      <c r="D185" s="282"/>
      <c r="E185" s="282"/>
      <c r="F185" s="282"/>
      <c r="G185" s="282"/>
      <c r="H185" s="282"/>
      <c r="I185" s="282"/>
      <c r="J185" s="282"/>
      <c r="K185" s="282"/>
      <c r="L185" s="282"/>
      <c r="M185" s="215" t="str">
        <f t="shared" si="5"/>
        <v/>
      </c>
    </row>
    <row r="186" spans="1:13" hidden="1" x14ac:dyDescent="0.2">
      <c r="A186" s="266" t="str">
        <f t="shared" si="4"/>
        <v/>
      </c>
      <c r="B186" s="300"/>
      <c r="C186" s="282"/>
      <c r="D186" s="282"/>
      <c r="E186" s="282"/>
      <c r="F186" s="282"/>
      <c r="G186" s="282"/>
      <c r="H186" s="282"/>
      <c r="I186" s="282"/>
      <c r="J186" s="282"/>
      <c r="K186" s="282"/>
      <c r="L186" s="282"/>
      <c r="M186" s="215" t="str">
        <f t="shared" si="5"/>
        <v/>
      </c>
    </row>
    <row r="187" spans="1:13" hidden="1" x14ac:dyDescent="0.2">
      <c r="A187" s="266" t="str">
        <f t="shared" si="4"/>
        <v/>
      </c>
      <c r="B187" s="300"/>
      <c r="C187" s="282"/>
      <c r="D187" s="282"/>
      <c r="E187" s="282"/>
      <c r="F187" s="282"/>
      <c r="G187" s="282"/>
      <c r="H187" s="282"/>
      <c r="I187" s="282"/>
      <c r="J187" s="282"/>
      <c r="K187" s="282"/>
      <c r="L187" s="282"/>
      <c r="M187" s="215" t="str">
        <f t="shared" si="5"/>
        <v/>
      </c>
    </row>
    <row r="188" spans="1:13" hidden="1" x14ac:dyDescent="0.2">
      <c r="A188" s="266" t="str">
        <f t="shared" si="4"/>
        <v/>
      </c>
      <c r="B188" s="300"/>
      <c r="C188" s="282"/>
      <c r="D188" s="282"/>
      <c r="E188" s="282"/>
      <c r="F188" s="282"/>
      <c r="G188" s="282"/>
      <c r="H188" s="282"/>
      <c r="I188" s="282"/>
      <c r="J188" s="282"/>
      <c r="K188" s="282"/>
      <c r="L188" s="282"/>
      <c r="M188" s="215" t="str">
        <f t="shared" si="5"/>
        <v/>
      </c>
    </row>
    <row r="189" spans="1:13" hidden="1" x14ac:dyDescent="0.2">
      <c r="A189" s="266" t="str">
        <f t="shared" si="4"/>
        <v/>
      </c>
      <c r="B189" s="300"/>
      <c r="C189" s="282"/>
      <c r="D189" s="282"/>
      <c r="E189" s="282"/>
      <c r="F189" s="282"/>
      <c r="G189" s="282"/>
      <c r="H189" s="282"/>
      <c r="I189" s="282"/>
      <c r="J189" s="282"/>
      <c r="K189" s="282"/>
      <c r="L189" s="282"/>
      <c r="M189" s="215" t="str">
        <f t="shared" si="5"/>
        <v/>
      </c>
    </row>
    <row r="190" spans="1:13" hidden="1" x14ac:dyDescent="0.2">
      <c r="A190" s="266" t="str">
        <f t="shared" si="4"/>
        <v/>
      </c>
      <c r="B190" s="300"/>
      <c r="C190" s="282"/>
      <c r="D190" s="282"/>
      <c r="E190" s="282"/>
      <c r="F190" s="282"/>
      <c r="G190" s="282"/>
      <c r="H190" s="282"/>
      <c r="I190" s="282"/>
      <c r="J190" s="282"/>
      <c r="K190" s="282"/>
      <c r="L190" s="282"/>
      <c r="M190" s="215" t="str">
        <f t="shared" si="5"/>
        <v/>
      </c>
    </row>
    <row r="191" spans="1:13" hidden="1" x14ac:dyDescent="0.2">
      <c r="A191" s="266" t="str">
        <f t="shared" si="4"/>
        <v/>
      </c>
      <c r="B191" s="300"/>
      <c r="C191" s="282"/>
      <c r="D191" s="282"/>
      <c r="E191" s="282"/>
      <c r="F191" s="282"/>
      <c r="G191" s="282"/>
      <c r="H191" s="282"/>
      <c r="I191" s="282"/>
      <c r="J191" s="282"/>
      <c r="K191" s="282"/>
      <c r="L191" s="282"/>
      <c r="M191" s="215" t="str">
        <f t="shared" si="5"/>
        <v/>
      </c>
    </row>
    <row r="192" spans="1:13" hidden="1" x14ac:dyDescent="0.2">
      <c r="A192" s="266" t="str">
        <f t="shared" si="4"/>
        <v/>
      </c>
      <c r="B192" s="300"/>
      <c r="C192" s="282"/>
      <c r="D192" s="282"/>
      <c r="E192" s="282"/>
      <c r="F192" s="282"/>
      <c r="G192" s="282"/>
      <c r="H192" s="282"/>
      <c r="I192" s="282"/>
      <c r="J192" s="282"/>
      <c r="K192" s="282"/>
      <c r="L192" s="282"/>
      <c r="M192" s="215" t="str">
        <f t="shared" si="5"/>
        <v/>
      </c>
    </row>
    <row r="193" spans="1:13" hidden="1" x14ac:dyDescent="0.2">
      <c r="A193" s="266" t="str">
        <f t="shared" si="4"/>
        <v/>
      </c>
      <c r="B193" s="300"/>
      <c r="C193" s="282"/>
      <c r="D193" s="282"/>
      <c r="E193" s="282"/>
      <c r="F193" s="282"/>
      <c r="G193" s="282"/>
      <c r="H193" s="282"/>
      <c r="I193" s="282"/>
      <c r="J193" s="282"/>
      <c r="K193" s="282"/>
      <c r="L193" s="282"/>
      <c r="M193" s="215" t="str">
        <f t="shared" si="5"/>
        <v/>
      </c>
    </row>
    <row r="194" spans="1:13" hidden="1" x14ac:dyDescent="0.2">
      <c r="A194" s="266" t="str">
        <f t="shared" si="4"/>
        <v/>
      </c>
      <c r="B194" s="300"/>
      <c r="C194" s="282"/>
      <c r="D194" s="282"/>
      <c r="E194" s="282"/>
      <c r="F194" s="282"/>
      <c r="G194" s="282"/>
      <c r="H194" s="282"/>
      <c r="I194" s="282"/>
      <c r="J194" s="282"/>
      <c r="K194" s="282"/>
      <c r="L194" s="282"/>
      <c r="M194" s="215" t="str">
        <f t="shared" si="5"/>
        <v/>
      </c>
    </row>
    <row r="195" spans="1:13" hidden="1" x14ac:dyDescent="0.2">
      <c r="A195" s="266" t="str">
        <f t="shared" si="4"/>
        <v/>
      </c>
      <c r="B195" s="300"/>
      <c r="C195" s="282"/>
      <c r="D195" s="282"/>
      <c r="E195" s="282"/>
      <c r="F195" s="282"/>
      <c r="G195" s="282"/>
      <c r="H195" s="282"/>
      <c r="I195" s="282"/>
      <c r="J195" s="282"/>
      <c r="K195" s="282"/>
      <c r="L195" s="282"/>
      <c r="M195" s="215" t="str">
        <f t="shared" si="5"/>
        <v/>
      </c>
    </row>
    <row r="196" spans="1:13" hidden="1" x14ac:dyDescent="0.2">
      <c r="A196" s="266" t="str">
        <f t="shared" si="4"/>
        <v/>
      </c>
      <c r="B196" s="300"/>
      <c r="C196" s="282"/>
      <c r="D196" s="282"/>
      <c r="E196" s="282"/>
      <c r="F196" s="282"/>
      <c r="G196" s="282"/>
      <c r="H196" s="282"/>
      <c r="I196" s="282"/>
      <c r="J196" s="282"/>
      <c r="K196" s="282"/>
      <c r="L196" s="282"/>
      <c r="M196" s="215" t="str">
        <f t="shared" si="5"/>
        <v/>
      </c>
    </row>
    <row r="197" spans="1:13" hidden="1" x14ac:dyDescent="0.2">
      <c r="A197" s="266" t="str">
        <f t="shared" si="4"/>
        <v/>
      </c>
      <c r="B197" s="300"/>
      <c r="C197" s="282"/>
      <c r="D197" s="282"/>
      <c r="E197" s="282"/>
      <c r="F197" s="282"/>
      <c r="G197" s="282"/>
      <c r="H197" s="282"/>
      <c r="I197" s="282"/>
      <c r="J197" s="282"/>
      <c r="K197" s="282"/>
      <c r="L197" s="282"/>
      <c r="M197" s="215" t="str">
        <f t="shared" si="5"/>
        <v/>
      </c>
    </row>
    <row r="198" spans="1:13" hidden="1" x14ac:dyDescent="0.2">
      <c r="A198" s="266" t="str">
        <f t="shared" si="4"/>
        <v/>
      </c>
      <c r="B198" s="300"/>
      <c r="C198" s="282"/>
      <c r="D198" s="282"/>
      <c r="E198" s="282"/>
      <c r="F198" s="282"/>
      <c r="G198" s="282"/>
      <c r="H198" s="282"/>
      <c r="I198" s="282"/>
      <c r="J198" s="282"/>
      <c r="K198" s="282"/>
      <c r="L198" s="282"/>
      <c r="M198" s="215" t="str">
        <f t="shared" si="5"/>
        <v/>
      </c>
    </row>
    <row r="199" spans="1:13" hidden="1" x14ac:dyDescent="0.2">
      <c r="A199" s="266" t="str">
        <f t="shared" ref="A199:A200" si="6">IF(G199&lt;&gt;0,"F","")</f>
        <v/>
      </c>
      <c r="B199" s="300"/>
      <c r="C199" s="282"/>
      <c r="D199" s="282"/>
      <c r="E199" s="282"/>
      <c r="F199" s="282"/>
      <c r="G199" s="282"/>
      <c r="H199" s="282"/>
      <c r="I199" s="282"/>
      <c r="J199" s="282"/>
      <c r="K199" s="282"/>
      <c r="L199" s="282"/>
      <c r="M199" s="215" t="str">
        <f t="shared" si="5"/>
        <v/>
      </c>
    </row>
    <row r="200" spans="1:13" hidden="1" x14ac:dyDescent="0.2">
      <c r="A200" s="266" t="str">
        <f t="shared" si="6"/>
        <v/>
      </c>
      <c r="B200" s="300"/>
      <c r="C200" s="282"/>
      <c r="D200" s="282"/>
      <c r="E200" s="282"/>
      <c r="F200" s="282"/>
      <c r="G200" s="282"/>
      <c r="H200" s="282"/>
      <c r="I200" s="282"/>
      <c r="J200" s="282"/>
      <c r="K200" s="282"/>
      <c r="L200" s="282"/>
      <c r="M200" s="215" t="str">
        <f t="shared" si="5"/>
        <v/>
      </c>
    </row>
    <row r="201" spans="1:13" ht="15" x14ac:dyDescent="0.25">
      <c r="A201" s="266" t="s">
        <v>213</v>
      </c>
      <c r="B201" s="184"/>
      <c r="C201" s="279"/>
      <c r="D201" s="279"/>
      <c r="E201" s="279"/>
      <c r="F201" s="279"/>
      <c r="G201" s="279"/>
      <c r="H201" s="2"/>
      <c r="I201" s="279"/>
      <c r="J201" s="279"/>
      <c r="K201" s="279"/>
      <c r="L201" s="262"/>
    </row>
    <row r="202" spans="1:13" x14ac:dyDescent="0.2">
      <c r="A202" s="266" t="s">
        <v>213</v>
      </c>
      <c r="C202" s="14" t="s">
        <v>42</v>
      </c>
      <c r="D202" s="280"/>
      <c r="E202" s="280"/>
      <c r="F202" s="280"/>
      <c r="G202" s="280"/>
      <c r="H202" s="185"/>
      <c r="I202" s="280"/>
      <c r="J202" s="280"/>
      <c r="K202" s="280"/>
      <c r="L202" s="262"/>
      <c r="M202" s="215" t="str">
        <f>IFERROR(IF(F202="Descrição","T",IF(#REF!="Composição","S",IF(#REF!="Insumo","I",""))),"")</f>
        <v/>
      </c>
    </row>
    <row r="203" spans="1:13" s="221" customFormat="1" ht="38.25" x14ac:dyDescent="0.25">
      <c r="A203" s="278" t="s">
        <v>300</v>
      </c>
      <c r="B203" s="274"/>
      <c r="C203" s="385"/>
      <c r="D203" s="385"/>
      <c r="E203" s="385"/>
      <c r="F203" s="385"/>
      <c r="G203" s="385"/>
      <c r="H203" s="385"/>
      <c r="I203" s="385"/>
      <c r="J203" s="385"/>
      <c r="K203" s="385"/>
      <c r="L203" s="385"/>
    </row>
    <row r="204" spans="1:13" ht="15" x14ac:dyDescent="0.25">
      <c r="A204" s="266" t="s">
        <v>213</v>
      </c>
      <c r="B204" s="184"/>
      <c r="C204" s="281"/>
      <c r="D204" s="281"/>
      <c r="E204" s="281"/>
      <c r="F204" s="279"/>
      <c r="G204" s="279"/>
      <c r="H204" s="2"/>
      <c r="I204" s="279"/>
      <c r="J204" s="279"/>
      <c r="K204" s="279"/>
      <c r="L204" s="262"/>
    </row>
    <row r="205" spans="1:13" ht="15" x14ac:dyDescent="0.25">
      <c r="A205" s="266" t="s">
        <v>213</v>
      </c>
      <c r="B205" s="2"/>
      <c r="C205" s="357">
        <f ca="1">TODAY()</f>
        <v>44792</v>
      </c>
      <c r="D205" s="357"/>
      <c r="E205" s="357"/>
      <c r="F205" s="279"/>
      <c r="G205" s="279"/>
      <c r="H205" s="2"/>
      <c r="I205" s="279"/>
      <c r="J205" s="279"/>
      <c r="K205" s="279"/>
      <c r="L205" s="262"/>
    </row>
    <row r="206" spans="1:13" ht="15" x14ac:dyDescent="0.25">
      <c r="A206" s="266" t="s">
        <v>213</v>
      </c>
      <c r="B206" s="184"/>
      <c r="C206" s="279"/>
      <c r="D206" s="279"/>
      <c r="E206" s="279"/>
      <c r="F206" s="279"/>
      <c r="G206" s="279"/>
      <c r="H206" s="2"/>
      <c r="I206" s="279"/>
      <c r="J206" s="279"/>
      <c r="K206" s="279"/>
      <c r="L206" s="262"/>
    </row>
    <row r="207" spans="1:13" ht="15" x14ac:dyDescent="0.25">
      <c r="A207" s="266" t="s">
        <v>213</v>
      </c>
      <c r="B207" s="54"/>
      <c r="C207" s="54"/>
      <c r="D207" s="54"/>
      <c r="E207" s="54"/>
      <c r="F207" s="279"/>
      <c r="G207" s="279"/>
      <c r="H207" s="2"/>
      <c r="I207" s="279"/>
      <c r="J207" s="279"/>
      <c r="K207" s="279"/>
      <c r="L207" s="262"/>
    </row>
    <row r="208" spans="1:13" ht="15" x14ac:dyDescent="0.25">
      <c r="A208" s="266" t="s">
        <v>213</v>
      </c>
      <c r="B208" s="54"/>
      <c r="C208" s="54"/>
      <c r="D208" s="54"/>
      <c r="E208" s="54"/>
      <c r="F208" s="279"/>
      <c r="G208" s="279"/>
      <c r="H208" s="2"/>
      <c r="I208" s="279"/>
      <c r="J208" s="279"/>
      <c r="K208" s="279"/>
      <c r="L208" s="262"/>
    </row>
    <row r="209" spans="1:12" ht="15" x14ac:dyDescent="0.25">
      <c r="A209" s="266" t="s">
        <v>213</v>
      </c>
      <c r="B209" s="54"/>
      <c r="C209" s="54"/>
      <c r="D209" s="54"/>
      <c r="E209" s="54"/>
      <c r="F209" s="279"/>
      <c r="G209" s="279"/>
      <c r="H209" s="2"/>
      <c r="I209" s="279"/>
      <c r="J209" s="279"/>
      <c r="K209" s="279"/>
      <c r="L209" s="262"/>
    </row>
    <row r="210" spans="1:12" ht="15" x14ac:dyDescent="0.25">
      <c r="A210" s="266" t="s">
        <v>213</v>
      </c>
      <c r="B210" s="262"/>
      <c r="C210" s="313" t="s">
        <v>207</v>
      </c>
      <c r="D210" s="313"/>
      <c r="E210" s="313"/>
      <c r="F210" s="356"/>
      <c r="G210" s="14"/>
      <c r="H210" s="14"/>
      <c r="I210" s="14"/>
      <c r="J210" s="14"/>
      <c r="K210" s="279"/>
      <c r="L210" s="262"/>
    </row>
    <row r="211" spans="1:12" ht="15" x14ac:dyDescent="0.25">
      <c r="A211" s="266" t="s">
        <v>213</v>
      </c>
      <c r="B211" s="262"/>
      <c r="C211" s="56" t="s">
        <v>140</v>
      </c>
      <c r="D211" s="57" t="str">
        <f>INFO!$B$20</f>
        <v>ANTONIO CARLOS FARINA JUNIOR</v>
      </c>
      <c r="E211" s="58"/>
      <c r="F211" s="58"/>
      <c r="G211" s="313" t="s">
        <v>225</v>
      </c>
      <c r="H211" s="313"/>
      <c r="I211" s="313"/>
      <c r="J211" s="313"/>
      <c r="K211" s="279"/>
      <c r="L211" s="262"/>
    </row>
    <row r="212" spans="1:12" ht="15" x14ac:dyDescent="0.25">
      <c r="A212" s="266" t="s">
        <v>213</v>
      </c>
      <c r="B212" s="262"/>
      <c r="C212" s="56" t="s">
        <v>141</v>
      </c>
      <c r="D212" s="59">
        <f>INFO!$B$21</f>
        <v>5069397510</v>
      </c>
      <c r="E212" s="58"/>
      <c r="F212" s="58"/>
      <c r="G212" s="56" t="s">
        <v>1528</v>
      </c>
      <c r="H212" s="57" t="str">
        <f>INFO!$B$26</f>
        <v>ÁLVARO FLORIAM GEBRAIEL BELLAZ</v>
      </c>
      <c r="I212" s="58"/>
      <c r="J212" s="58"/>
      <c r="K212" s="279"/>
      <c r="L212" s="262"/>
    </row>
    <row r="213" spans="1:12" ht="15" x14ac:dyDescent="0.25">
      <c r="A213" s="266" t="s">
        <v>213</v>
      </c>
      <c r="B213" s="262"/>
      <c r="C213" s="56" t="s">
        <v>47</v>
      </c>
      <c r="D213" s="57" t="str">
        <f>INFO!$B$22</f>
        <v>28027230220334724</v>
      </c>
      <c r="E213" s="58"/>
      <c r="F213" s="58"/>
      <c r="G213" s="60" t="str">
        <f>INFO!$B$27</f>
        <v>SECRETÁRIO DE OBRAS</v>
      </c>
      <c r="H213" s="59"/>
      <c r="I213" s="58"/>
      <c r="J213" s="58"/>
      <c r="K213" s="279"/>
      <c r="L213" s="262"/>
    </row>
    <row r="214" spans="1:12" x14ac:dyDescent="0.2">
      <c r="B214" s="262"/>
      <c r="C214" s="275"/>
      <c r="D214" s="262"/>
      <c r="E214" s="262"/>
      <c r="F214" s="276"/>
    </row>
  </sheetData>
  <sheetProtection algorithmName="SHA-512" hashValue="vmGu2tkgOwmLcyjceBS/ZY774AMNl0keBWwmrClmRRQushzJed7LNEuCYuCOn2k2WW+bA4KzTQEb4bLxujXotA==" saltValue="F06RcWwMHxkS0BGPUJkzOg==" spinCount="100000" sheet="1" objects="1" scenarios="1" formatCells="0"/>
  <autoFilter ref="A12:M213">
    <filterColumn colId="0">
      <customFilters>
        <customFilter operator="notEqual" val=" "/>
      </customFilters>
    </filterColumn>
  </autoFilter>
  <mergeCells count="57">
    <mergeCell ref="G65:H65"/>
    <mergeCell ref="J71:K71"/>
    <mergeCell ref="C203:L203"/>
    <mergeCell ref="G29:H29"/>
    <mergeCell ref="G30:H30"/>
    <mergeCell ref="J55:K55"/>
    <mergeCell ref="J63:K63"/>
    <mergeCell ref="G37:H37"/>
    <mergeCell ref="G50:H50"/>
    <mergeCell ref="G49:H49"/>
    <mergeCell ref="G45:H45"/>
    <mergeCell ref="G35:H35"/>
    <mergeCell ref="G36:H36"/>
    <mergeCell ref="G53:H53"/>
    <mergeCell ref="G42:H42"/>
    <mergeCell ref="G43:H43"/>
    <mergeCell ref="A6:A9"/>
    <mergeCell ref="G13:H13"/>
    <mergeCell ref="I1:I3"/>
    <mergeCell ref="G16:H16"/>
    <mergeCell ref="G17:H17"/>
    <mergeCell ref="K1:L1"/>
    <mergeCell ref="K2:L2"/>
    <mergeCell ref="K3:L3"/>
    <mergeCell ref="I5:I7"/>
    <mergeCell ref="G25:H25"/>
    <mergeCell ref="G14:H14"/>
    <mergeCell ref="G15:H15"/>
    <mergeCell ref="G22:H22"/>
    <mergeCell ref="G23:H23"/>
    <mergeCell ref="G24:H24"/>
    <mergeCell ref="J19:K19"/>
    <mergeCell ref="G21:H21"/>
    <mergeCell ref="C205:E205"/>
    <mergeCell ref="C210:F210"/>
    <mergeCell ref="G211:J211"/>
    <mergeCell ref="B11:L11"/>
    <mergeCell ref="G68:H68"/>
    <mergeCell ref="G69:H69"/>
    <mergeCell ref="G66:H66"/>
    <mergeCell ref="G67:H67"/>
    <mergeCell ref="G57:H57"/>
    <mergeCell ref="G61:H61"/>
    <mergeCell ref="G58:H58"/>
    <mergeCell ref="G59:H59"/>
    <mergeCell ref="G60:H60"/>
    <mergeCell ref="G51:H51"/>
    <mergeCell ref="G52:H52"/>
    <mergeCell ref="G26:H26"/>
    <mergeCell ref="G44:H44"/>
    <mergeCell ref="J47:K47"/>
    <mergeCell ref="G41:H41"/>
    <mergeCell ref="G27:H27"/>
    <mergeCell ref="G28:H28"/>
    <mergeCell ref="J32:K32"/>
    <mergeCell ref="G34:H34"/>
    <mergeCell ref="J39:K39"/>
  </mergeCells>
  <phoneticPr fontId="35" type="noConversion"/>
  <conditionalFormatting sqref="C13">
    <cfRule type="expression" dxfId="15" priority="104">
      <formula>IF($M13="S",TRUE,FALSE)</formula>
    </cfRule>
  </conditionalFormatting>
  <conditionalFormatting sqref="C13">
    <cfRule type="expression" dxfId="14" priority="102">
      <formula>IF($M13="",TRUE,FALSE)</formula>
    </cfRule>
    <cfRule type="expression" dxfId="13" priority="103">
      <formula>IF($M13="I",TRUE,FALSE)</formula>
    </cfRule>
  </conditionalFormatting>
  <conditionalFormatting sqref="C13">
    <cfRule type="expression" dxfId="12" priority="101">
      <formula>IF($M13="T",TRUE,FALSE)</formula>
    </cfRule>
  </conditionalFormatting>
  <conditionalFormatting sqref="D13:L13">
    <cfRule type="expression" dxfId="11" priority="12">
      <formula>IF($M13="S",TRUE,FALSE)</formula>
    </cfRule>
  </conditionalFormatting>
  <conditionalFormatting sqref="D13:L13">
    <cfRule type="expression" dxfId="10" priority="10">
      <formula>IF($M13="",TRUE,FALSE)</formula>
    </cfRule>
    <cfRule type="expression" dxfId="9" priority="11">
      <formula>IF($M13="I",TRUE,FALSE)</formula>
    </cfRule>
  </conditionalFormatting>
  <conditionalFormatting sqref="D13:L13">
    <cfRule type="expression" dxfId="8" priority="9">
      <formula>IF($M13="T",TRUE,FALSE)</formula>
    </cfRule>
  </conditionalFormatting>
  <conditionalFormatting sqref="C14:C200">
    <cfRule type="expression" dxfId="7" priority="8">
      <formula>IF($M14="S",TRUE,FALSE)</formula>
    </cfRule>
  </conditionalFormatting>
  <conditionalFormatting sqref="C14:C200">
    <cfRule type="expression" dxfId="6" priority="6">
      <formula>IF($M14="",TRUE,FALSE)</formula>
    </cfRule>
    <cfRule type="expression" dxfId="5" priority="7">
      <formula>IF($M14="I",TRUE,FALSE)</formula>
    </cfRule>
  </conditionalFormatting>
  <conditionalFormatting sqref="C14:C200">
    <cfRule type="expression" dxfId="4" priority="5">
      <formula>IF($M14="T",TRUE,FALSE)</formula>
    </cfRule>
  </conditionalFormatting>
  <conditionalFormatting sqref="D14:L200">
    <cfRule type="expression" dxfId="3" priority="4">
      <formula>IF($M14="S",TRUE,FALSE)</formula>
    </cfRule>
  </conditionalFormatting>
  <conditionalFormatting sqref="D14:L200">
    <cfRule type="expression" dxfId="2" priority="2">
      <formula>IF($M14="",TRUE,FALSE)</formula>
    </cfRule>
    <cfRule type="expression" dxfId="1" priority="3">
      <formula>IF($M14="I",TRUE,FALSE)</formula>
    </cfRule>
  </conditionalFormatting>
  <conditionalFormatting sqref="D14:L200">
    <cfRule type="expression" dxfId="0" priority="1">
      <formula>IF($M14="T",TRUE,FALSE)</formula>
    </cfRule>
  </conditionalFormatting>
  <dataValidations disablePrompts="1" count="1">
    <dataValidation type="list" errorStyle="warning" showInputMessage="1" showErrorMessage="1" error="ESCOLHA UMA ORIGEM DE PREÇOS VÁLIDA" prompt="ESCOLHA UMA ORIGEM DE PREÇOS" sqref="E1:E10">
      <formula1>"SINAPI,SINAPI-I,CPOS,COMPOSIÇÃO,COTAÇÃO"</formula1>
    </dataValidation>
  </dataValidations>
  <pageMargins left="0.51181102362204722" right="0.51181102362204722" top="0.78740157480314965" bottom="0.78740157480314965" header="0.31496062992125984" footer="0.31496062992125984"/>
  <pageSetup paperSize="9" scale="51" orientation="portrait" r:id="rId1"/>
  <headerFooter>
    <oddFooter>&amp;L&amp;D&amp;C&amp;F&amp;RPagina &amp;P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7" filterMode="1"/>
  <dimension ref="A1:N331"/>
  <sheetViews>
    <sheetView view="pageBreakPreview" topLeftCell="A16" zoomScaleNormal="100" zoomScaleSheetLayoutView="100" workbookViewId="0">
      <selection activeCell="H328" sqref="H328"/>
    </sheetView>
  </sheetViews>
  <sheetFormatPr defaultRowHeight="15" x14ac:dyDescent="0.25"/>
  <cols>
    <col min="1" max="1" width="9" style="221"/>
    <col min="2" max="2" width="10.125" bestFit="1" customWidth="1"/>
    <col min="3" max="3" width="16.25" customWidth="1"/>
    <col min="4" max="4" width="23.625" customWidth="1"/>
    <col min="5" max="5" width="7" customWidth="1"/>
    <col min="6" max="6" width="11.375" customWidth="1"/>
    <col min="7" max="7" width="9.625" customWidth="1"/>
    <col min="8" max="8" width="13.875" customWidth="1"/>
    <col min="9" max="9" width="8" style="221" customWidth="1"/>
    <col min="10" max="16384" width="9" style="221"/>
  </cols>
  <sheetData>
    <row r="1" spans="1:14" s="6" customFormat="1" ht="12.75" x14ac:dyDescent="0.2">
      <c r="B1" s="8"/>
      <c r="C1" s="9"/>
      <c r="D1" s="9"/>
      <c r="E1" s="155"/>
      <c r="F1" s="358" t="s">
        <v>48</v>
      </c>
      <c r="G1" s="156" t="s">
        <v>49</v>
      </c>
      <c r="H1" s="359" t="s">
        <v>53</v>
      </c>
      <c r="I1" s="359"/>
    </row>
    <row r="2" spans="1:14" s="6" customFormat="1" ht="12.75" x14ac:dyDescent="0.2">
      <c r="B2" s="8"/>
      <c r="C2" s="9"/>
      <c r="D2" s="9"/>
      <c r="E2" s="155"/>
      <c r="F2" s="358"/>
      <c r="G2" s="156" t="s">
        <v>50</v>
      </c>
      <c r="H2" s="360" t="str">
        <f>INFO!$B$17</f>
        <v>REVISÃO 01</v>
      </c>
      <c r="I2" s="360"/>
    </row>
    <row r="3" spans="1:14" s="6" customFormat="1" ht="12.75" x14ac:dyDescent="0.2">
      <c r="B3" s="8"/>
      <c r="C3" s="9"/>
      <c r="D3" s="9"/>
      <c r="E3" s="155"/>
      <c r="F3" s="358"/>
      <c r="G3" s="158" t="s">
        <v>118</v>
      </c>
      <c r="H3" s="361">
        <f ca="1">INFO!$B$23</f>
        <v>44792</v>
      </c>
      <c r="I3" s="361"/>
    </row>
    <row r="4" spans="1:14" s="6" customFormat="1" ht="12.75" x14ac:dyDescent="0.2">
      <c r="B4" s="8"/>
      <c r="C4" s="9"/>
      <c r="D4" s="9"/>
      <c r="E4" s="155"/>
      <c r="F4" s="159"/>
      <c r="G4" s="160"/>
      <c r="H4" s="160"/>
      <c r="I4" s="160"/>
    </row>
    <row r="5" spans="1:14" s="6" customFormat="1" ht="15.75" x14ac:dyDescent="0.2">
      <c r="B5" s="9"/>
      <c r="C5" s="23" t="str">
        <f>INFO!$B$2</f>
        <v>PREFEITURA MUNICIPAL DE TIETE</v>
      </c>
      <c r="D5" s="163"/>
      <c r="F5" s="362" t="s">
        <v>51</v>
      </c>
      <c r="G5" s="158" t="str">
        <f>INFO!$A$30</f>
        <v>CDHU</v>
      </c>
      <c r="H5" s="161" t="str">
        <f>INFO!$B$13</f>
        <v>NÃO DESONERADO</v>
      </c>
      <c r="I5" s="162" t="str">
        <f>INFO!$B$30</f>
        <v>05/2022</v>
      </c>
    </row>
    <row r="6" spans="1:14" s="6" customFormat="1" ht="12.75" x14ac:dyDescent="0.2">
      <c r="A6" s="355" t="s">
        <v>211</v>
      </c>
      <c r="C6" s="251" t="str">
        <f>INFO!$B$7</f>
        <v>SECRETARIA DE DESENVOLVIMENTO REGIONAL</v>
      </c>
      <c r="D6" s="251"/>
      <c r="E6" s="193"/>
      <c r="F6" s="362"/>
      <c r="G6" s="158" t="str">
        <f>INFO!$A$31</f>
        <v>SINAPI</v>
      </c>
      <c r="H6" s="161" t="str">
        <f>INFO!$B$13</f>
        <v>NÃO DESONERADO</v>
      </c>
      <c r="I6" s="162" t="str">
        <f>INFO!$B$31</f>
        <v>05/2022</v>
      </c>
    </row>
    <row r="7" spans="1:14" s="6" customFormat="1" ht="12.75" x14ac:dyDescent="0.2">
      <c r="A7" s="355"/>
      <c r="B7" s="9"/>
      <c r="C7" s="193"/>
      <c r="D7" s="193"/>
      <c r="E7" s="193"/>
      <c r="F7" s="362"/>
      <c r="G7" s="158" t="str">
        <f>INFO!$A$32</f>
        <v>SIURB</v>
      </c>
      <c r="H7" s="161" t="str">
        <f>INFO!$B$13</f>
        <v>NÃO DESONERADO</v>
      </c>
      <c r="I7" s="162" t="str">
        <f>INFO!$B$32</f>
        <v>01/2022</v>
      </c>
    </row>
    <row r="8" spans="1:14" s="6" customFormat="1" ht="12.75" x14ac:dyDescent="0.2">
      <c r="A8" s="355"/>
      <c r="B8" s="9"/>
      <c r="C8" s="9"/>
      <c r="D8" s="9"/>
      <c r="E8" s="9"/>
      <c r="F8" s="164" t="s">
        <v>52</v>
      </c>
      <c r="G8" s="165">
        <f ca="1">BDI!$T$30</f>
        <v>0.22470000000000001</v>
      </c>
      <c r="H8" s="9"/>
      <c r="I8" s="166"/>
    </row>
    <row r="9" spans="1:14" s="6" customFormat="1" ht="14.25" x14ac:dyDescent="0.2">
      <c r="A9" s="355"/>
      <c r="B9" s="9"/>
      <c r="C9" s="9"/>
      <c r="D9" s="9"/>
      <c r="E9" s="9"/>
      <c r="F9" s="164" t="s">
        <v>54</v>
      </c>
      <c r="G9" s="165">
        <f ca="1">BDI!$T$81</f>
        <v>0</v>
      </c>
      <c r="H9" s="2"/>
      <c r="I9" s="166"/>
    </row>
    <row r="10" spans="1:14" s="6" customFormat="1" ht="14.25" x14ac:dyDescent="0.2">
      <c r="A10" s="355"/>
      <c r="B10" s="167"/>
      <c r="C10" s="168"/>
      <c r="D10" s="168"/>
      <c r="E10" s="168"/>
      <c r="F10" s="168"/>
      <c r="G10" s="168"/>
      <c r="H10" s="10"/>
      <c r="I10" s="10"/>
      <c r="J10" s="169"/>
      <c r="K10" s="2"/>
      <c r="L10" s="166"/>
    </row>
    <row r="11" spans="1:14" s="6" customFormat="1" ht="12.75" x14ac:dyDescent="0.2">
      <c r="A11" s="86" t="s">
        <v>212</v>
      </c>
      <c r="B11" s="8"/>
      <c r="C11" s="10"/>
      <c r="D11" s="10"/>
      <c r="E11" s="170"/>
      <c r="F11" s="10"/>
      <c r="G11" s="10"/>
      <c r="H11" s="10"/>
      <c r="I11" s="10"/>
      <c r="J11" s="9"/>
      <c r="K11" s="9"/>
      <c r="L11" s="9"/>
    </row>
    <row r="12" spans="1:14" s="211" customFormat="1" ht="15.75" x14ac:dyDescent="0.25">
      <c r="B12" s="395" t="s">
        <v>286</v>
      </c>
      <c r="C12" s="395"/>
      <c r="D12" s="395"/>
      <c r="E12" s="395"/>
      <c r="F12" s="395"/>
      <c r="G12" s="395"/>
      <c r="H12" s="395"/>
      <c r="I12" s="395"/>
      <c r="J12"/>
      <c r="K12"/>
      <c r="L12"/>
      <c r="M12"/>
      <c r="N12" s="213"/>
    </row>
    <row r="13" spans="1:14" x14ac:dyDescent="0.25">
      <c r="A13" s="273" t="s">
        <v>213</v>
      </c>
      <c r="B13" s="2"/>
      <c r="C13" s="2"/>
      <c r="D13" s="2"/>
      <c r="E13" s="2"/>
      <c r="F13" s="2"/>
      <c r="G13" s="2"/>
      <c r="H13" s="2"/>
      <c r="I13" s="264"/>
      <c r="J13" s="264"/>
    </row>
    <row r="14" spans="1:14" ht="26.25" x14ac:dyDescent="0.25">
      <c r="A14" s="267" t="str">
        <f>IF(A15="F","F","")</f>
        <v>F</v>
      </c>
      <c r="B14" s="268" t="s">
        <v>241</v>
      </c>
      <c r="C14" s="268" t="s">
        <v>6</v>
      </c>
      <c r="D14" s="269" t="s">
        <v>7</v>
      </c>
      <c r="E14" s="268" t="s">
        <v>240</v>
      </c>
      <c r="F14" s="390" t="s">
        <v>281</v>
      </c>
      <c r="G14" s="390"/>
      <c r="H14" s="390" t="s">
        <v>282</v>
      </c>
      <c r="I14" s="390"/>
    </row>
    <row r="15" spans="1:14" ht="26.25" x14ac:dyDescent="0.25">
      <c r="A15" s="267" t="str">
        <f>IF(C15&lt;&gt;"","F","")</f>
        <v>F</v>
      </c>
      <c r="B15" s="270" t="s">
        <v>283</v>
      </c>
      <c r="C15" s="283" t="s">
        <v>298</v>
      </c>
      <c r="D15" s="283" t="s">
        <v>1514</v>
      </c>
      <c r="E15" s="283" t="s">
        <v>2</v>
      </c>
      <c r="F15" s="391">
        <f>MEDIAN(F17:G19)</f>
        <v>844.9</v>
      </c>
      <c r="G15" s="391"/>
      <c r="H15" s="392"/>
      <c r="I15" s="392"/>
    </row>
    <row r="16" spans="1:14" x14ac:dyDescent="0.25">
      <c r="A16" s="267" t="str">
        <f>IF(A15="F","F","")</f>
        <v>F</v>
      </c>
      <c r="B16" s="263"/>
      <c r="C16" s="271" t="s">
        <v>284</v>
      </c>
      <c r="D16" s="393" t="s">
        <v>285</v>
      </c>
      <c r="E16" s="393"/>
      <c r="F16" s="394" t="s">
        <v>286</v>
      </c>
      <c r="G16" s="394"/>
      <c r="H16" s="394" t="s">
        <v>242</v>
      </c>
      <c r="I16" s="394"/>
    </row>
    <row r="17" spans="1:9" x14ac:dyDescent="0.25">
      <c r="A17" s="267" t="str">
        <f>IF(A15="F","F","")</f>
        <v>F</v>
      </c>
      <c r="B17" s="263"/>
      <c r="C17" s="284" t="s">
        <v>1515</v>
      </c>
      <c r="D17" s="387" t="s">
        <v>1518</v>
      </c>
      <c r="E17" s="387"/>
      <c r="F17" s="388">
        <v>844.9</v>
      </c>
      <c r="G17" s="388"/>
      <c r="H17" s="389">
        <v>44743</v>
      </c>
      <c r="I17" s="389"/>
    </row>
    <row r="18" spans="1:9" x14ac:dyDescent="0.25">
      <c r="A18" s="267" t="str">
        <f>IF(A15="F","F","")</f>
        <v>F</v>
      </c>
      <c r="B18" s="263"/>
      <c r="C18" s="284" t="s">
        <v>1516</v>
      </c>
      <c r="D18" s="387" t="s">
        <v>1519</v>
      </c>
      <c r="E18" s="387"/>
      <c r="F18" s="388">
        <v>750</v>
      </c>
      <c r="G18" s="388"/>
      <c r="H18" s="389">
        <v>44743</v>
      </c>
      <c r="I18" s="389"/>
    </row>
    <row r="19" spans="1:9" x14ac:dyDescent="0.25">
      <c r="A19" s="267" t="str">
        <f>IF(A15="F","F","")</f>
        <v>F</v>
      </c>
      <c r="B19" s="263"/>
      <c r="C19" s="284" t="s">
        <v>1517</v>
      </c>
      <c r="D19" s="387" t="s">
        <v>1520</v>
      </c>
      <c r="E19" s="387"/>
      <c r="F19" s="388">
        <v>934.46</v>
      </c>
      <c r="G19" s="388"/>
      <c r="H19" s="389">
        <v>44743</v>
      </c>
      <c r="I19" s="389"/>
    </row>
    <row r="20" spans="1:9" x14ac:dyDescent="0.25">
      <c r="A20" s="267" t="str">
        <f>IF(A15="F","F","")</f>
        <v>F</v>
      </c>
      <c r="B20" s="263"/>
      <c r="C20" s="272" t="s">
        <v>287</v>
      </c>
      <c r="D20" s="387"/>
      <c r="E20" s="387"/>
      <c r="F20" s="387"/>
      <c r="G20" s="387"/>
      <c r="H20" s="387"/>
      <c r="I20" s="387"/>
    </row>
    <row r="21" spans="1:9" x14ac:dyDescent="0.25">
      <c r="A21" s="267" t="str">
        <f>IF(A15="F","F","")</f>
        <v>F</v>
      </c>
      <c r="B21" s="2"/>
      <c r="C21" s="2"/>
      <c r="D21" s="2"/>
      <c r="E21" s="2"/>
      <c r="F21" s="2"/>
      <c r="G21" s="2"/>
      <c r="H21" s="264"/>
      <c r="I21" s="264"/>
    </row>
    <row r="22" spans="1:9" ht="26.25" x14ac:dyDescent="0.25">
      <c r="A22" s="267" t="str">
        <f>IF(A23="F","F","")</f>
        <v>F</v>
      </c>
      <c r="B22" s="268" t="s">
        <v>241</v>
      </c>
      <c r="C22" s="268" t="s">
        <v>6</v>
      </c>
      <c r="D22" s="269" t="s">
        <v>7</v>
      </c>
      <c r="E22" s="268" t="s">
        <v>240</v>
      </c>
      <c r="F22" s="390" t="s">
        <v>281</v>
      </c>
      <c r="G22" s="390"/>
      <c r="H22" s="390" t="s">
        <v>282</v>
      </c>
      <c r="I22" s="390"/>
    </row>
    <row r="23" spans="1:9" ht="26.25" x14ac:dyDescent="0.25">
      <c r="A23" s="267" t="str">
        <f>IF(C23&lt;&gt;"","F","")</f>
        <v>F</v>
      </c>
      <c r="B23" s="270" t="s">
        <v>283</v>
      </c>
      <c r="C23" s="283" t="s">
        <v>1513</v>
      </c>
      <c r="D23" s="283" t="s">
        <v>1506</v>
      </c>
      <c r="E23" s="283" t="s">
        <v>2</v>
      </c>
      <c r="F23" s="391">
        <f>MEDIAN(F25:G27)</f>
        <v>725.48</v>
      </c>
      <c r="G23" s="391"/>
      <c r="H23" s="392"/>
      <c r="I23" s="392"/>
    </row>
    <row r="24" spans="1:9" x14ac:dyDescent="0.25">
      <c r="A24" s="267" t="str">
        <f>IF(A23="F","F","")</f>
        <v>F</v>
      </c>
      <c r="B24" s="263"/>
      <c r="C24" s="271" t="s">
        <v>284</v>
      </c>
      <c r="D24" s="393" t="s">
        <v>285</v>
      </c>
      <c r="E24" s="393"/>
      <c r="F24" s="394" t="s">
        <v>286</v>
      </c>
      <c r="G24" s="394"/>
      <c r="H24" s="394" t="s">
        <v>242</v>
      </c>
      <c r="I24" s="394"/>
    </row>
    <row r="25" spans="1:9" x14ac:dyDescent="0.25">
      <c r="A25" s="267" t="str">
        <f>IF(A23="F","F","")</f>
        <v>F</v>
      </c>
      <c r="B25" s="263"/>
      <c r="C25" s="284" t="s">
        <v>1507</v>
      </c>
      <c r="D25" s="387" t="s">
        <v>1510</v>
      </c>
      <c r="E25" s="387"/>
      <c r="F25" s="388">
        <v>788.57</v>
      </c>
      <c r="G25" s="388"/>
      <c r="H25" s="389">
        <v>44743</v>
      </c>
      <c r="I25" s="389"/>
    </row>
    <row r="26" spans="1:9" x14ac:dyDescent="0.25">
      <c r="A26" s="267" t="str">
        <f>IF(A23="F","F","")</f>
        <v>F</v>
      </c>
      <c r="B26" s="263"/>
      <c r="C26" s="284" t="s">
        <v>1508</v>
      </c>
      <c r="D26" s="387" t="s">
        <v>1511</v>
      </c>
      <c r="E26" s="387"/>
      <c r="F26" s="388">
        <v>552.1</v>
      </c>
      <c r="G26" s="388"/>
      <c r="H26" s="389">
        <v>44743</v>
      </c>
      <c r="I26" s="389"/>
    </row>
    <row r="27" spans="1:9" x14ac:dyDescent="0.25">
      <c r="A27" s="267" t="str">
        <f>IF(A23="F","F","")</f>
        <v>F</v>
      </c>
      <c r="B27" s="263"/>
      <c r="C27" s="284" t="s">
        <v>1509</v>
      </c>
      <c r="D27" s="387" t="s">
        <v>1512</v>
      </c>
      <c r="E27" s="387"/>
      <c r="F27" s="388">
        <v>725.48</v>
      </c>
      <c r="G27" s="388"/>
      <c r="H27" s="389">
        <v>44743</v>
      </c>
      <c r="I27" s="389"/>
    </row>
    <row r="28" spans="1:9" x14ac:dyDescent="0.25">
      <c r="A28" s="267" t="str">
        <f>IF(A23="F","F","")</f>
        <v>F</v>
      </c>
      <c r="B28" s="263"/>
      <c r="C28" s="272" t="s">
        <v>287</v>
      </c>
      <c r="D28" s="387"/>
      <c r="E28" s="387"/>
      <c r="F28" s="387"/>
      <c r="G28" s="387"/>
      <c r="H28" s="387"/>
      <c r="I28" s="387"/>
    </row>
    <row r="29" spans="1:9" x14ac:dyDescent="0.25">
      <c r="A29" s="267" t="str">
        <f>IF(A23="F","F","")</f>
        <v>F</v>
      </c>
      <c r="B29" s="2"/>
      <c r="C29" s="2"/>
      <c r="D29" s="2"/>
      <c r="E29" s="2"/>
      <c r="F29" s="2"/>
      <c r="G29" s="2"/>
      <c r="H29" s="264"/>
      <c r="I29" s="264"/>
    </row>
    <row r="30" spans="1:9" ht="26.25" hidden="1" x14ac:dyDescent="0.25">
      <c r="A30" s="267" t="str">
        <f>IF(A31="F","F","")</f>
        <v/>
      </c>
      <c r="B30" s="268" t="s">
        <v>241</v>
      </c>
      <c r="C30" s="268" t="s">
        <v>6</v>
      </c>
      <c r="D30" s="269" t="s">
        <v>7</v>
      </c>
      <c r="E30" s="268" t="s">
        <v>240</v>
      </c>
      <c r="F30" s="390" t="s">
        <v>281</v>
      </c>
      <c r="G30" s="390"/>
      <c r="H30" s="390" t="s">
        <v>282</v>
      </c>
      <c r="I30" s="390"/>
    </row>
    <row r="31" spans="1:9" hidden="1" x14ac:dyDescent="0.25">
      <c r="A31" s="267" t="str">
        <f>IF(C31&lt;&gt;"","F","")</f>
        <v/>
      </c>
      <c r="B31" s="270" t="s">
        <v>283</v>
      </c>
      <c r="C31" s="283"/>
      <c r="D31" s="283"/>
      <c r="E31" s="283"/>
      <c r="F31" s="391" t="e">
        <f>MEDIAN(F33:G35)</f>
        <v>#NUM!</v>
      </c>
      <c r="G31" s="391"/>
      <c r="H31" s="392"/>
      <c r="I31" s="392"/>
    </row>
    <row r="32" spans="1:9" hidden="1" x14ac:dyDescent="0.25">
      <c r="A32" s="267" t="str">
        <f>IF(A31="F","F","")</f>
        <v/>
      </c>
      <c r="B32" s="263"/>
      <c r="C32" s="271" t="s">
        <v>284</v>
      </c>
      <c r="D32" s="393" t="s">
        <v>285</v>
      </c>
      <c r="E32" s="393"/>
      <c r="F32" s="394" t="s">
        <v>286</v>
      </c>
      <c r="G32" s="394"/>
      <c r="H32" s="394" t="s">
        <v>242</v>
      </c>
      <c r="I32" s="394"/>
    </row>
    <row r="33" spans="1:9" hidden="1" x14ac:dyDescent="0.25">
      <c r="A33" s="267" t="str">
        <f>IF(A31="F","F","")</f>
        <v/>
      </c>
      <c r="B33" s="263"/>
      <c r="C33" s="284"/>
      <c r="D33" s="387"/>
      <c r="E33" s="387"/>
      <c r="F33" s="388"/>
      <c r="G33" s="388"/>
      <c r="H33" s="389"/>
      <c r="I33" s="389"/>
    </row>
    <row r="34" spans="1:9" hidden="1" x14ac:dyDescent="0.25">
      <c r="A34" s="267" t="str">
        <f>IF(A31="F","F","")</f>
        <v/>
      </c>
      <c r="B34" s="263"/>
      <c r="C34" s="284"/>
      <c r="D34" s="387"/>
      <c r="E34" s="387"/>
      <c r="F34" s="388"/>
      <c r="G34" s="388"/>
      <c r="H34" s="389"/>
      <c r="I34" s="389"/>
    </row>
    <row r="35" spans="1:9" hidden="1" x14ac:dyDescent="0.25">
      <c r="A35" s="267" t="str">
        <f>IF(A31="F","F","")</f>
        <v/>
      </c>
      <c r="B35" s="263"/>
      <c r="C35" s="284"/>
      <c r="D35" s="387"/>
      <c r="E35" s="387"/>
      <c r="F35" s="388"/>
      <c r="G35" s="388"/>
      <c r="H35" s="389"/>
      <c r="I35" s="389"/>
    </row>
    <row r="36" spans="1:9" hidden="1" x14ac:dyDescent="0.25">
      <c r="A36" s="267" t="str">
        <f>IF(A31="F","F","")</f>
        <v/>
      </c>
      <c r="B36" s="263"/>
      <c r="C36" s="272" t="s">
        <v>287</v>
      </c>
      <c r="D36" s="387"/>
      <c r="E36" s="387"/>
      <c r="F36" s="387"/>
      <c r="G36" s="387"/>
      <c r="H36" s="387"/>
      <c r="I36" s="387"/>
    </row>
    <row r="37" spans="1:9" hidden="1" x14ac:dyDescent="0.25">
      <c r="A37" s="267" t="str">
        <f>IF(A31="F","F","")</f>
        <v/>
      </c>
      <c r="B37" s="2"/>
      <c r="C37" s="2"/>
      <c r="D37" s="2"/>
      <c r="E37" s="2"/>
      <c r="F37" s="2"/>
      <c r="G37" s="2"/>
      <c r="H37" s="264"/>
      <c r="I37" s="264"/>
    </row>
    <row r="38" spans="1:9" ht="26.25" hidden="1" x14ac:dyDescent="0.25">
      <c r="A38" s="267" t="str">
        <f>IF(A39="F","F","")</f>
        <v/>
      </c>
      <c r="B38" s="268" t="s">
        <v>241</v>
      </c>
      <c r="C38" s="268" t="s">
        <v>6</v>
      </c>
      <c r="D38" s="269" t="s">
        <v>7</v>
      </c>
      <c r="E38" s="268" t="s">
        <v>240</v>
      </c>
      <c r="F38" s="390" t="s">
        <v>281</v>
      </c>
      <c r="G38" s="390"/>
      <c r="H38" s="390" t="s">
        <v>282</v>
      </c>
      <c r="I38" s="390"/>
    </row>
    <row r="39" spans="1:9" hidden="1" x14ac:dyDescent="0.25">
      <c r="A39" s="267" t="str">
        <f>IF(C39&lt;&gt;"","F","")</f>
        <v/>
      </c>
      <c r="B39" s="270" t="s">
        <v>283</v>
      </c>
      <c r="C39" s="283"/>
      <c r="D39" s="283"/>
      <c r="E39" s="283"/>
      <c r="F39" s="391" t="e">
        <f>MEDIAN(F41:G43)</f>
        <v>#NUM!</v>
      </c>
      <c r="G39" s="391"/>
      <c r="H39" s="392"/>
      <c r="I39" s="392"/>
    </row>
    <row r="40" spans="1:9" hidden="1" x14ac:dyDescent="0.25">
      <c r="A40" s="267" t="str">
        <f>IF(A39="F","F","")</f>
        <v/>
      </c>
      <c r="B40" s="263"/>
      <c r="C40" s="271" t="s">
        <v>284</v>
      </c>
      <c r="D40" s="393" t="s">
        <v>285</v>
      </c>
      <c r="E40" s="393"/>
      <c r="F40" s="394" t="s">
        <v>286</v>
      </c>
      <c r="G40" s="394"/>
      <c r="H40" s="394" t="s">
        <v>242</v>
      </c>
      <c r="I40" s="394"/>
    </row>
    <row r="41" spans="1:9" hidden="1" x14ac:dyDescent="0.25">
      <c r="A41" s="267" t="str">
        <f>IF(A39="F","F","")</f>
        <v/>
      </c>
      <c r="B41" s="263"/>
      <c r="C41" s="284"/>
      <c r="D41" s="387"/>
      <c r="E41" s="387"/>
      <c r="F41" s="388"/>
      <c r="G41" s="388"/>
      <c r="H41" s="389"/>
      <c r="I41" s="389"/>
    </row>
    <row r="42" spans="1:9" hidden="1" x14ac:dyDescent="0.25">
      <c r="A42" s="267" t="str">
        <f>IF(A39="F","F","")</f>
        <v/>
      </c>
      <c r="B42" s="263"/>
      <c r="C42" s="284"/>
      <c r="D42" s="387"/>
      <c r="E42" s="387"/>
      <c r="F42" s="388"/>
      <c r="G42" s="388"/>
      <c r="H42" s="389"/>
      <c r="I42" s="389"/>
    </row>
    <row r="43" spans="1:9" hidden="1" x14ac:dyDescent="0.25">
      <c r="A43" s="267" t="str">
        <f>IF(A39="F","F","")</f>
        <v/>
      </c>
      <c r="B43" s="263"/>
      <c r="C43" s="284"/>
      <c r="D43" s="387"/>
      <c r="E43" s="387"/>
      <c r="F43" s="388"/>
      <c r="G43" s="388"/>
      <c r="H43" s="389"/>
      <c r="I43" s="389"/>
    </row>
    <row r="44" spans="1:9" hidden="1" x14ac:dyDescent="0.25">
      <c r="A44" s="267" t="str">
        <f>IF(A39="F","F","")</f>
        <v/>
      </c>
      <c r="B44" s="263"/>
      <c r="C44" s="272" t="s">
        <v>287</v>
      </c>
      <c r="D44" s="387"/>
      <c r="E44" s="387"/>
      <c r="F44" s="387"/>
      <c r="G44" s="387"/>
      <c r="H44" s="387"/>
      <c r="I44" s="387"/>
    </row>
    <row r="45" spans="1:9" hidden="1" x14ac:dyDescent="0.25">
      <c r="A45" s="267" t="str">
        <f>IF(A39="F","F","")</f>
        <v/>
      </c>
      <c r="B45" s="2"/>
      <c r="C45" s="2"/>
      <c r="D45" s="2"/>
      <c r="E45" s="2"/>
      <c r="F45" s="2"/>
      <c r="G45" s="2"/>
      <c r="H45" s="264"/>
      <c r="I45" s="264"/>
    </row>
    <row r="46" spans="1:9" ht="26.25" hidden="1" x14ac:dyDescent="0.25">
      <c r="A46" s="267" t="str">
        <f>IF(A47="F","F","")</f>
        <v/>
      </c>
      <c r="B46" s="268" t="s">
        <v>241</v>
      </c>
      <c r="C46" s="268" t="s">
        <v>6</v>
      </c>
      <c r="D46" s="269" t="s">
        <v>7</v>
      </c>
      <c r="E46" s="268" t="s">
        <v>240</v>
      </c>
      <c r="F46" s="390" t="s">
        <v>281</v>
      </c>
      <c r="G46" s="390"/>
      <c r="H46" s="390" t="s">
        <v>282</v>
      </c>
      <c r="I46" s="390"/>
    </row>
    <row r="47" spans="1:9" hidden="1" x14ac:dyDescent="0.25">
      <c r="A47" s="267" t="str">
        <f>IF(C47&lt;&gt;"","F","")</f>
        <v/>
      </c>
      <c r="B47" s="270" t="s">
        <v>283</v>
      </c>
      <c r="C47" s="283"/>
      <c r="D47" s="283"/>
      <c r="E47" s="283"/>
      <c r="F47" s="391" t="e">
        <f>MEDIAN(F49:G51)</f>
        <v>#NUM!</v>
      </c>
      <c r="G47" s="391"/>
      <c r="H47" s="392"/>
      <c r="I47" s="392"/>
    </row>
    <row r="48" spans="1:9" hidden="1" x14ac:dyDescent="0.25">
      <c r="A48" s="267" t="str">
        <f>IF(A47="F","F","")</f>
        <v/>
      </c>
      <c r="B48" s="263"/>
      <c r="C48" s="271" t="s">
        <v>284</v>
      </c>
      <c r="D48" s="393" t="s">
        <v>285</v>
      </c>
      <c r="E48" s="393"/>
      <c r="F48" s="394" t="s">
        <v>286</v>
      </c>
      <c r="G48" s="394"/>
      <c r="H48" s="394" t="s">
        <v>242</v>
      </c>
      <c r="I48" s="394"/>
    </row>
    <row r="49" spans="1:9" hidden="1" x14ac:dyDescent="0.25">
      <c r="A49" s="267" t="str">
        <f>IF(A47="F","F","")</f>
        <v/>
      </c>
      <c r="B49" s="263"/>
      <c r="C49" s="284"/>
      <c r="D49" s="387"/>
      <c r="E49" s="387"/>
      <c r="F49" s="388"/>
      <c r="G49" s="388"/>
      <c r="H49" s="389"/>
      <c r="I49" s="389"/>
    </row>
    <row r="50" spans="1:9" hidden="1" x14ac:dyDescent="0.25">
      <c r="A50" s="267" t="str">
        <f>IF(A47="F","F","")</f>
        <v/>
      </c>
      <c r="B50" s="263"/>
      <c r="C50" s="284"/>
      <c r="D50" s="387"/>
      <c r="E50" s="387"/>
      <c r="F50" s="388"/>
      <c r="G50" s="388"/>
      <c r="H50" s="389"/>
      <c r="I50" s="389"/>
    </row>
    <row r="51" spans="1:9" hidden="1" x14ac:dyDescent="0.25">
      <c r="A51" s="267" t="str">
        <f>IF(A47="F","F","")</f>
        <v/>
      </c>
      <c r="B51" s="263"/>
      <c r="C51" s="284"/>
      <c r="D51" s="387"/>
      <c r="E51" s="387"/>
      <c r="F51" s="388"/>
      <c r="G51" s="388"/>
      <c r="H51" s="389"/>
      <c r="I51" s="389"/>
    </row>
    <row r="52" spans="1:9" hidden="1" x14ac:dyDescent="0.25">
      <c r="A52" s="267" t="str">
        <f>IF(A47="F","F","")</f>
        <v/>
      </c>
      <c r="B52" s="263"/>
      <c r="C52" s="272" t="s">
        <v>287</v>
      </c>
      <c r="D52" s="387"/>
      <c r="E52" s="387"/>
      <c r="F52" s="387"/>
      <c r="G52" s="387"/>
      <c r="H52" s="387"/>
      <c r="I52" s="387"/>
    </row>
    <row r="53" spans="1:9" hidden="1" x14ac:dyDescent="0.25">
      <c r="A53" s="267" t="str">
        <f>IF(A47="F","F","")</f>
        <v/>
      </c>
      <c r="B53" s="2"/>
      <c r="C53" s="2"/>
      <c r="D53" s="2"/>
      <c r="E53" s="2"/>
      <c r="F53" s="2"/>
      <c r="G53" s="2"/>
      <c r="H53" s="264"/>
      <c r="I53" s="264"/>
    </row>
    <row r="54" spans="1:9" ht="26.25" hidden="1" x14ac:dyDescent="0.25">
      <c r="A54" s="267" t="str">
        <f>IF(A55="F","F","")</f>
        <v/>
      </c>
      <c r="B54" s="268" t="s">
        <v>241</v>
      </c>
      <c r="C54" s="268" t="s">
        <v>6</v>
      </c>
      <c r="D54" s="269" t="s">
        <v>7</v>
      </c>
      <c r="E54" s="268" t="s">
        <v>240</v>
      </c>
      <c r="F54" s="390" t="s">
        <v>281</v>
      </c>
      <c r="G54" s="390"/>
      <c r="H54" s="390" t="s">
        <v>282</v>
      </c>
      <c r="I54" s="390"/>
    </row>
    <row r="55" spans="1:9" hidden="1" x14ac:dyDescent="0.25">
      <c r="A55" s="267" t="str">
        <f>IF(C55&lt;&gt;"","F","")</f>
        <v/>
      </c>
      <c r="B55" s="270" t="s">
        <v>283</v>
      </c>
      <c r="C55" s="283"/>
      <c r="D55" s="283"/>
      <c r="E55" s="283"/>
      <c r="F55" s="391" t="e">
        <f>MEDIAN(F57:G59)</f>
        <v>#NUM!</v>
      </c>
      <c r="G55" s="391"/>
      <c r="H55" s="392"/>
      <c r="I55" s="392"/>
    </row>
    <row r="56" spans="1:9" hidden="1" x14ac:dyDescent="0.25">
      <c r="A56" s="267" t="str">
        <f>IF(A55="F","F","")</f>
        <v/>
      </c>
      <c r="B56" s="263"/>
      <c r="C56" s="271" t="s">
        <v>284</v>
      </c>
      <c r="D56" s="393" t="s">
        <v>285</v>
      </c>
      <c r="E56" s="393"/>
      <c r="F56" s="394" t="s">
        <v>286</v>
      </c>
      <c r="G56" s="394"/>
      <c r="H56" s="394" t="s">
        <v>242</v>
      </c>
      <c r="I56" s="394"/>
    </row>
    <row r="57" spans="1:9" hidden="1" x14ac:dyDescent="0.25">
      <c r="A57" s="267" t="str">
        <f>IF(A55="F","F","")</f>
        <v/>
      </c>
      <c r="B57" s="263"/>
      <c r="C57" s="284"/>
      <c r="D57" s="387"/>
      <c r="E57" s="387"/>
      <c r="F57" s="388"/>
      <c r="G57" s="388"/>
      <c r="H57" s="389"/>
      <c r="I57" s="389"/>
    </row>
    <row r="58" spans="1:9" hidden="1" x14ac:dyDescent="0.25">
      <c r="A58" s="267" t="str">
        <f>IF(A55="F","F","")</f>
        <v/>
      </c>
      <c r="B58" s="263"/>
      <c r="C58" s="284"/>
      <c r="D58" s="387"/>
      <c r="E58" s="387"/>
      <c r="F58" s="388"/>
      <c r="G58" s="388"/>
      <c r="H58" s="389"/>
      <c r="I58" s="389"/>
    </row>
    <row r="59" spans="1:9" hidden="1" x14ac:dyDescent="0.25">
      <c r="A59" s="267" t="str">
        <f>IF(A55="F","F","")</f>
        <v/>
      </c>
      <c r="B59" s="263"/>
      <c r="C59" s="284"/>
      <c r="D59" s="387"/>
      <c r="E59" s="387"/>
      <c r="F59" s="388"/>
      <c r="G59" s="388"/>
      <c r="H59" s="389"/>
      <c r="I59" s="389"/>
    </row>
    <row r="60" spans="1:9" hidden="1" x14ac:dyDescent="0.25">
      <c r="A60" s="267" t="str">
        <f>IF(A55="F","F","")</f>
        <v/>
      </c>
      <c r="B60" s="263"/>
      <c r="C60" s="272" t="s">
        <v>287</v>
      </c>
      <c r="D60" s="387"/>
      <c r="E60" s="387"/>
      <c r="F60" s="387"/>
      <c r="G60" s="387"/>
      <c r="H60" s="387"/>
      <c r="I60" s="387"/>
    </row>
    <row r="61" spans="1:9" hidden="1" x14ac:dyDescent="0.25">
      <c r="A61" s="267" t="str">
        <f>IF(A55="F","F","")</f>
        <v/>
      </c>
      <c r="B61" s="2"/>
      <c r="C61" s="2"/>
      <c r="D61" s="2"/>
      <c r="E61" s="2"/>
      <c r="F61" s="2"/>
      <c r="G61" s="2"/>
      <c r="H61" s="264"/>
      <c r="I61" s="264"/>
    </row>
    <row r="62" spans="1:9" ht="26.25" hidden="1" x14ac:dyDescent="0.25">
      <c r="A62" s="267" t="str">
        <f>IF(A63="F","F","")</f>
        <v/>
      </c>
      <c r="B62" s="268" t="s">
        <v>241</v>
      </c>
      <c r="C62" s="268" t="s">
        <v>6</v>
      </c>
      <c r="D62" s="269" t="s">
        <v>7</v>
      </c>
      <c r="E62" s="268" t="s">
        <v>240</v>
      </c>
      <c r="F62" s="390" t="s">
        <v>281</v>
      </c>
      <c r="G62" s="390"/>
      <c r="H62" s="390" t="s">
        <v>282</v>
      </c>
      <c r="I62" s="390"/>
    </row>
    <row r="63" spans="1:9" hidden="1" x14ac:dyDescent="0.25">
      <c r="A63" s="267" t="str">
        <f>IF(C63&lt;&gt;"","F","")</f>
        <v/>
      </c>
      <c r="B63" s="270" t="s">
        <v>283</v>
      </c>
      <c r="C63" s="283"/>
      <c r="D63" s="283"/>
      <c r="E63" s="283"/>
      <c r="F63" s="391" t="e">
        <f>MEDIAN(F65:G67)</f>
        <v>#NUM!</v>
      </c>
      <c r="G63" s="391"/>
      <c r="H63" s="392"/>
      <c r="I63" s="392"/>
    </row>
    <row r="64" spans="1:9" hidden="1" x14ac:dyDescent="0.25">
      <c r="A64" s="267" t="str">
        <f>IF(A63="F","F","")</f>
        <v/>
      </c>
      <c r="B64" s="263"/>
      <c r="C64" s="271" t="s">
        <v>284</v>
      </c>
      <c r="D64" s="393" t="s">
        <v>285</v>
      </c>
      <c r="E64" s="393"/>
      <c r="F64" s="394" t="s">
        <v>286</v>
      </c>
      <c r="G64" s="394"/>
      <c r="H64" s="394" t="s">
        <v>242</v>
      </c>
      <c r="I64" s="394"/>
    </row>
    <row r="65" spans="1:9" hidden="1" x14ac:dyDescent="0.25">
      <c r="A65" s="267" t="str">
        <f>IF(A63="F","F","")</f>
        <v/>
      </c>
      <c r="B65" s="263"/>
      <c r="C65" s="284"/>
      <c r="D65" s="387"/>
      <c r="E65" s="387"/>
      <c r="F65" s="388"/>
      <c r="G65" s="388"/>
      <c r="H65" s="389"/>
      <c r="I65" s="389"/>
    </row>
    <row r="66" spans="1:9" hidden="1" x14ac:dyDescent="0.25">
      <c r="A66" s="267" t="str">
        <f>IF(A63="F","F","")</f>
        <v/>
      </c>
      <c r="B66" s="263"/>
      <c r="C66" s="284"/>
      <c r="D66" s="387"/>
      <c r="E66" s="387"/>
      <c r="F66" s="388"/>
      <c r="G66" s="388"/>
      <c r="H66" s="389"/>
      <c r="I66" s="389"/>
    </row>
    <row r="67" spans="1:9" hidden="1" x14ac:dyDescent="0.25">
      <c r="A67" s="267" t="str">
        <f>IF(A63="F","F","")</f>
        <v/>
      </c>
      <c r="B67" s="263"/>
      <c r="C67" s="284"/>
      <c r="D67" s="387"/>
      <c r="E67" s="387"/>
      <c r="F67" s="388"/>
      <c r="G67" s="388"/>
      <c r="H67" s="389"/>
      <c r="I67" s="389"/>
    </row>
    <row r="68" spans="1:9" hidden="1" x14ac:dyDescent="0.25">
      <c r="A68" s="267" t="str">
        <f>IF(A63="F","F","")</f>
        <v/>
      </c>
      <c r="B68" s="263"/>
      <c r="C68" s="272" t="s">
        <v>287</v>
      </c>
      <c r="D68" s="387"/>
      <c r="E68" s="387"/>
      <c r="F68" s="387"/>
      <c r="G68" s="387"/>
      <c r="H68" s="387"/>
      <c r="I68" s="387"/>
    </row>
    <row r="69" spans="1:9" hidden="1" x14ac:dyDescent="0.25">
      <c r="A69" s="267" t="str">
        <f>IF(A63="F","F","")</f>
        <v/>
      </c>
      <c r="B69" s="2"/>
      <c r="C69" s="2"/>
      <c r="D69" s="2"/>
      <c r="E69" s="2"/>
      <c r="F69" s="2"/>
      <c r="G69" s="2"/>
      <c r="H69" s="264"/>
      <c r="I69" s="264"/>
    </row>
    <row r="70" spans="1:9" ht="26.25" hidden="1" x14ac:dyDescent="0.25">
      <c r="A70" s="267" t="str">
        <f>IF(A71="F","F","")</f>
        <v/>
      </c>
      <c r="B70" s="268" t="s">
        <v>241</v>
      </c>
      <c r="C70" s="268" t="s">
        <v>6</v>
      </c>
      <c r="D70" s="269" t="s">
        <v>7</v>
      </c>
      <c r="E70" s="268" t="s">
        <v>240</v>
      </c>
      <c r="F70" s="390" t="s">
        <v>281</v>
      </c>
      <c r="G70" s="390"/>
      <c r="H70" s="390" t="s">
        <v>282</v>
      </c>
      <c r="I70" s="390"/>
    </row>
    <row r="71" spans="1:9" hidden="1" x14ac:dyDescent="0.25">
      <c r="A71" s="267" t="str">
        <f>IF(C71&lt;&gt;"","F","")</f>
        <v/>
      </c>
      <c r="B71" s="270" t="s">
        <v>283</v>
      </c>
      <c r="C71" s="283"/>
      <c r="D71" s="283"/>
      <c r="E71" s="283"/>
      <c r="F71" s="391" t="e">
        <f>MEDIAN(F73:G75)</f>
        <v>#NUM!</v>
      </c>
      <c r="G71" s="391"/>
      <c r="H71" s="392"/>
      <c r="I71" s="392"/>
    </row>
    <row r="72" spans="1:9" hidden="1" x14ac:dyDescent="0.25">
      <c r="A72" s="267" t="str">
        <f>IF(A71="F","F","")</f>
        <v/>
      </c>
      <c r="B72" s="263"/>
      <c r="C72" s="271" t="s">
        <v>284</v>
      </c>
      <c r="D72" s="393" t="s">
        <v>285</v>
      </c>
      <c r="E72" s="393"/>
      <c r="F72" s="394" t="s">
        <v>286</v>
      </c>
      <c r="G72" s="394"/>
      <c r="H72" s="394" t="s">
        <v>242</v>
      </c>
      <c r="I72" s="394"/>
    </row>
    <row r="73" spans="1:9" hidden="1" x14ac:dyDescent="0.25">
      <c r="A73" s="267" t="str">
        <f>IF(A71="F","F","")</f>
        <v/>
      </c>
      <c r="B73" s="263"/>
      <c r="C73" s="284"/>
      <c r="D73" s="387"/>
      <c r="E73" s="387"/>
      <c r="F73" s="388"/>
      <c r="G73" s="388"/>
      <c r="H73" s="389"/>
      <c r="I73" s="389"/>
    </row>
    <row r="74" spans="1:9" hidden="1" x14ac:dyDescent="0.25">
      <c r="A74" s="267" t="str">
        <f>IF(A71="F","F","")</f>
        <v/>
      </c>
      <c r="B74" s="263"/>
      <c r="C74" s="284"/>
      <c r="D74" s="387"/>
      <c r="E74" s="387"/>
      <c r="F74" s="388"/>
      <c r="G74" s="388"/>
      <c r="H74" s="389"/>
      <c r="I74" s="389"/>
    </row>
    <row r="75" spans="1:9" hidden="1" x14ac:dyDescent="0.25">
      <c r="A75" s="267" t="str">
        <f>IF(A71="F","F","")</f>
        <v/>
      </c>
      <c r="B75" s="263"/>
      <c r="C75" s="284"/>
      <c r="D75" s="387"/>
      <c r="E75" s="387"/>
      <c r="F75" s="388"/>
      <c r="G75" s="388"/>
      <c r="H75" s="389"/>
      <c r="I75" s="389"/>
    </row>
    <row r="76" spans="1:9" hidden="1" x14ac:dyDescent="0.25">
      <c r="A76" s="267" t="str">
        <f>IF(A71="F","F","")</f>
        <v/>
      </c>
      <c r="B76" s="263"/>
      <c r="C76" s="272" t="s">
        <v>287</v>
      </c>
      <c r="D76" s="387"/>
      <c r="E76" s="387"/>
      <c r="F76" s="387"/>
      <c r="G76" s="387"/>
      <c r="H76" s="387"/>
      <c r="I76" s="387"/>
    </row>
    <row r="77" spans="1:9" hidden="1" x14ac:dyDescent="0.25">
      <c r="A77" s="267" t="str">
        <f>IF(A71="F","F","")</f>
        <v/>
      </c>
      <c r="B77" s="2"/>
      <c r="C77" s="2"/>
      <c r="D77" s="2"/>
      <c r="E77" s="2"/>
      <c r="F77" s="2"/>
      <c r="G77" s="2"/>
      <c r="H77" s="264"/>
      <c r="I77" s="264"/>
    </row>
    <row r="78" spans="1:9" ht="26.25" hidden="1" x14ac:dyDescent="0.25">
      <c r="A78" s="267" t="str">
        <f>IF(A79="F","F","")</f>
        <v/>
      </c>
      <c r="B78" s="268" t="s">
        <v>241</v>
      </c>
      <c r="C78" s="268" t="s">
        <v>6</v>
      </c>
      <c r="D78" s="269" t="s">
        <v>7</v>
      </c>
      <c r="E78" s="268" t="s">
        <v>240</v>
      </c>
      <c r="F78" s="390" t="s">
        <v>281</v>
      </c>
      <c r="G78" s="390"/>
      <c r="H78" s="390" t="s">
        <v>282</v>
      </c>
      <c r="I78" s="390"/>
    </row>
    <row r="79" spans="1:9" hidden="1" x14ac:dyDescent="0.25">
      <c r="A79" s="267" t="str">
        <f>IF(C79&lt;&gt;"","F","")</f>
        <v/>
      </c>
      <c r="B79" s="270" t="s">
        <v>283</v>
      </c>
      <c r="C79" s="283"/>
      <c r="D79" s="283"/>
      <c r="E79" s="283"/>
      <c r="F79" s="391" t="e">
        <f>MEDIAN(F81:G83)</f>
        <v>#NUM!</v>
      </c>
      <c r="G79" s="391"/>
      <c r="H79" s="392"/>
      <c r="I79" s="392"/>
    </row>
    <row r="80" spans="1:9" hidden="1" x14ac:dyDescent="0.25">
      <c r="A80" s="267" t="str">
        <f>IF(A79="F","F","")</f>
        <v/>
      </c>
      <c r="B80" s="263"/>
      <c r="C80" s="271" t="s">
        <v>284</v>
      </c>
      <c r="D80" s="393" t="s">
        <v>285</v>
      </c>
      <c r="E80" s="393"/>
      <c r="F80" s="394" t="s">
        <v>286</v>
      </c>
      <c r="G80" s="394"/>
      <c r="H80" s="394" t="s">
        <v>242</v>
      </c>
      <c r="I80" s="394"/>
    </row>
    <row r="81" spans="1:9" hidden="1" x14ac:dyDescent="0.25">
      <c r="A81" s="267" t="str">
        <f>IF(A79="F","F","")</f>
        <v/>
      </c>
      <c r="B81" s="263"/>
      <c r="C81" s="284"/>
      <c r="D81" s="387"/>
      <c r="E81" s="387"/>
      <c r="F81" s="388"/>
      <c r="G81" s="388"/>
      <c r="H81" s="389"/>
      <c r="I81" s="389"/>
    </row>
    <row r="82" spans="1:9" hidden="1" x14ac:dyDescent="0.25">
      <c r="A82" s="267" t="str">
        <f>IF(A79="F","F","")</f>
        <v/>
      </c>
      <c r="B82" s="263"/>
      <c r="C82" s="284"/>
      <c r="D82" s="387"/>
      <c r="E82" s="387"/>
      <c r="F82" s="388"/>
      <c r="G82" s="388"/>
      <c r="H82" s="389"/>
      <c r="I82" s="389"/>
    </row>
    <row r="83" spans="1:9" hidden="1" x14ac:dyDescent="0.25">
      <c r="A83" s="267" t="str">
        <f>IF(A79="F","F","")</f>
        <v/>
      </c>
      <c r="B83" s="263"/>
      <c r="C83" s="284"/>
      <c r="D83" s="387"/>
      <c r="E83" s="387"/>
      <c r="F83" s="388"/>
      <c r="G83" s="388"/>
      <c r="H83" s="389"/>
      <c r="I83" s="389"/>
    </row>
    <row r="84" spans="1:9" hidden="1" x14ac:dyDescent="0.25">
      <c r="A84" s="267" t="str">
        <f>IF(A79="F","F","")</f>
        <v/>
      </c>
      <c r="B84" s="263"/>
      <c r="C84" s="272" t="s">
        <v>287</v>
      </c>
      <c r="D84" s="387"/>
      <c r="E84" s="387"/>
      <c r="F84" s="387"/>
      <c r="G84" s="387"/>
      <c r="H84" s="387"/>
      <c r="I84" s="387"/>
    </row>
    <row r="85" spans="1:9" hidden="1" x14ac:dyDescent="0.25">
      <c r="A85" s="267" t="str">
        <f>IF(A79="F","F","")</f>
        <v/>
      </c>
      <c r="B85" s="2"/>
      <c r="C85" s="2"/>
      <c r="D85" s="2"/>
      <c r="E85" s="2"/>
      <c r="F85" s="2"/>
      <c r="G85" s="2"/>
      <c r="H85" s="264"/>
      <c r="I85" s="264"/>
    </row>
    <row r="86" spans="1:9" ht="26.25" hidden="1" x14ac:dyDescent="0.25">
      <c r="A86" s="267" t="str">
        <f>IF(A87="F","F","")</f>
        <v/>
      </c>
      <c r="B86" s="268" t="s">
        <v>241</v>
      </c>
      <c r="C86" s="268" t="s">
        <v>6</v>
      </c>
      <c r="D86" s="269" t="s">
        <v>7</v>
      </c>
      <c r="E86" s="268" t="s">
        <v>240</v>
      </c>
      <c r="F86" s="390" t="s">
        <v>281</v>
      </c>
      <c r="G86" s="390"/>
      <c r="H86" s="390" t="s">
        <v>282</v>
      </c>
      <c r="I86" s="390"/>
    </row>
    <row r="87" spans="1:9" hidden="1" x14ac:dyDescent="0.25">
      <c r="A87" s="267" t="str">
        <f>IF(C87&lt;&gt;"","F","")</f>
        <v/>
      </c>
      <c r="B87" s="270" t="s">
        <v>283</v>
      </c>
      <c r="C87" s="283"/>
      <c r="D87" s="283"/>
      <c r="E87" s="283"/>
      <c r="F87" s="391" t="e">
        <f>MEDIAN(F89:G91)</f>
        <v>#NUM!</v>
      </c>
      <c r="G87" s="391"/>
      <c r="H87" s="392"/>
      <c r="I87" s="392"/>
    </row>
    <row r="88" spans="1:9" hidden="1" x14ac:dyDescent="0.25">
      <c r="A88" s="267" t="str">
        <f>IF(A87="F","F","")</f>
        <v/>
      </c>
      <c r="B88" s="263"/>
      <c r="C88" s="271" t="s">
        <v>284</v>
      </c>
      <c r="D88" s="393" t="s">
        <v>285</v>
      </c>
      <c r="E88" s="393"/>
      <c r="F88" s="394" t="s">
        <v>286</v>
      </c>
      <c r="G88" s="394"/>
      <c r="H88" s="394" t="s">
        <v>242</v>
      </c>
      <c r="I88" s="394"/>
    </row>
    <row r="89" spans="1:9" hidden="1" x14ac:dyDescent="0.25">
      <c r="A89" s="267" t="str">
        <f>IF(A87="F","F","")</f>
        <v/>
      </c>
      <c r="B89" s="263"/>
      <c r="C89" s="284"/>
      <c r="D89" s="387"/>
      <c r="E89" s="387"/>
      <c r="F89" s="388"/>
      <c r="G89" s="388"/>
      <c r="H89" s="389"/>
      <c r="I89" s="389"/>
    </row>
    <row r="90" spans="1:9" hidden="1" x14ac:dyDescent="0.25">
      <c r="A90" s="267" t="str">
        <f>IF(A87="F","F","")</f>
        <v/>
      </c>
      <c r="B90" s="263"/>
      <c r="C90" s="284"/>
      <c r="D90" s="387"/>
      <c r="E90" s="387"/>
      <c r="F90" s="388"/>
      <c r="G90" s="388"/>
      <c r="H90" s="389"/>
      <c r="I90" s="389"/>
    </row>
    <row r="91" spans="1:9" hidden="1" x14ac:dyDescent="0.25">
      <c r="A91" s="267" t="str">
        <f>IF(A87="F","F","")</f>
        <v/>
      </c>
      <c r="B91" s="263"/>
      <c r="C91" s="284"/>
      <c r="D91" s="387"/>
      <c r="E91" s="387"/>
      <c r="F91" s="388"/>
      <c r="G91" s="388"/>
      <c r="H91" s="389"/>
      <c r="I91" s="389"/>
    </row>
    <row r="92" spans="1:9" hidden="1" x14ac:dyDescent="0.25">
      <c r="A92" s="267" t="str">
        <f>IF(A87="F","F","")</f>
        <v/>
      </c>
      <c r="B92" s="263"/>
      <c r="C92" s="272" t="s">
        <v>287</v>
      </c>
      <c r="D92" s="387"/>
      <c r="E92" s="387"/>
      <c r="F92" s="387"/>
      <c r="G92" s="387"/>
      <c r="H92" s="387"/>
      <c r="I92" s="387"/>
    </row>
    <row r="93" spans="1:9" hidden="1" x14ac:dyDescent="0.25">
      <c r="A93" s="267" t="str">
        <f>IF(A87="F","F","")</f>
        <v/>
      </c>
      <c r="B93" s="2"/>
      <c r="C93" s="2"/>
      <c r="D93" s="2"/>
      <c r="E93" s="2"/>
      <c r="F93" s="2"/>
      <c r="G93" s="2"/>
      <c r="H93" s="264"/>
      <c r="I93" s="264"/>
    </row>
    <row r="94" spans="1:9" ht="26.25" hidden="1" x14ac:dyDescent="0.25">
      <c r="A94" s="267" t="str">
        <f>IF(A95="F","F","")</f>
        <v/>
      </c>
      <c r="B94" s="268" t="s">
        <v>241</v>
      </c>
      <c r="C94" s="268" t="s">
        <v>6</v>
      </c>
      <c r="D94" s="269" t="s">
        <v>7</v>
      </c>
      <c r="E94" s="268" t="s">
        <v>240</v>
      </c>
      <c r="F94" s="390" t="s">
        <v>281</v>
      </c>
      <c r="G94" s="390"/>
      <c r="H94" s="390" t="s">
        <v>282</v>
      </c>
      <c r="I94" s="390"/>
    </row>
    <row r="95" spans="1:9" hidden="1" x14ac:dyDescent="0.25">
      <c r="A95" s="267" t="str">
        <f>IF(C95&lt;&gt;"","F","")</f>
        <v/>
      </c>
      <c r="B95" s="270" t="s">
        <v>283</v>
      </c>
      <c r="C95" s="283"/>
      <c r="D95" s="283"/>
      <c r="E95" s="283"/>
      <c r="F95" s="391" t="e">
        <f>MEDIAN(F97:G99)</f>
        <v>#NUM!</v>
      </c>
      <c r="G95" s="391"/>
      <c r="H95" s="392"/>
      <c r="I95" s="392"/>
    </row>
    <row r="96" spans="1:9" hidden="1" x14ac:dyDescent="0.25">
      <c r="A96" s="267" t="str">
        <f>IF(A95="F","F","")</f>
        <v/>
      </c>
      <c r="B96" s="263"/>
      <c r="C96" s="271" t="s">
        <v>284</v>
      </c>
      <c r="D96" s="393" t="s">
        <v>285</v>
      </c>
      <c r="E96" s="393"/>
      <c r="F96" s="394" t="s">
        <v>286</v>
      </c>
      <c r="G96" s="394"/>
      <c r="H96" s="394" t="s">
        <v>242</v>
      </c>
      <c r="I96" s="394"/>
    </row>
    <row r="97" spans="1:9" hidden="1" x14ac:dyDescent="0.25">
      <c r="A97" s="267" t="str">
        <f>IF(A95="F","F","")</f>
        <v/>
      </c>
      <c r="B97" s="263"/>
      <c r="C97" s="284"/>
      <c r="D97" s="387"/>
      <c r="E97" s="387"/>
      <c r="F97" s="388"/>
      <c r="G97" s="388"/>
      <c r="H97" s="389"/>
      <c r="I97" s="389"/>
    </row>
    <row r="98" spans="1:9" hidden="1" x14ac:dyDescent="0.25">
      <c r="A98" s="267" t="str">
        <f>IF(A95="F","F","")</f>
        <v/>
      </c>
      <c r="B98" s="263"/>
      <c r="C98" s="284"/>
      <c r="D98" s="387"/>
      <c r="E98" s="387"/>
      <c r="F98" s="388"/>
      <c r="G98" s="388"/>
      <c r="H98" s="389"/>
      <c r="I98" s="389"/>
    </row>
    <row r="99" spans="1:9" hidden="1" x14ac:dyDescent="0.25">
      <c r="A99" s="267" t="str">
        <f>IF(A95="F","F","")</f>
        <v/>
      </c>
      <c r="B99" s="263"/>
      <c r="C99" s="284"/>
      <c r="D99" s="387"/>
      <c r="E99" s="387"/>
      <c r="F99" s="388"/>
      <c r="G99" s="388"/>
      <c r="H99" s="389"/>
      <c r="I99" s="389"/>
    </row>
    <row r="100" spans="1:9" hidden="1" x14ac:dyDescent="0.25">
      <c r="A100" s="267" t="str">
        <f>IF(A95="F","F","")</f>
        <v/>
      </c>
      <c r="B100" s="263"/>
      <c r="C100" s="272" t="s">
        <v>287</v>
      </c>
      <c r="D100" s="387"/>
      <c r="E100" s="387"/>
      <c r="F100" s="387"/>
      <c r="G100" s="387"/>
      <c r="H100" s="387"/>
      <c r="I100" s="387"/>
    </row>
    <row r="101" spans="1:9" hidden="1" x14ac:dyDescent="0.25">
      <c r="A101" s="267" t="str">
        <f>IF(A95="F","F","")</f>
        <v/>
      </c>
      <c r="B101" s="2"/>
      <c r="C101" s="2"/>
      <c r="D101" s="2"/>
      <c r="E101" s="2"/>
      <c r="F101" s="2"/>
      <c r="G101" s="2"/>
      <c r="H101" s="264"/>
      <c r="I101" s="264"/>
    </row>
    <row r="102" spans="1:9" ht="26.25" hidden="1" x14ac:dyDescent="0.25">
      <c r="A102" s="267" t="str">
        <f>IF(A103="F","F","")</f>
        <v/>
      </c>
      <c r="B102" s="268" t="s">
        <v>241</v>
      </c>
      <c r="C102" s="268" t="s">
        <v>6</v>
      </c>
      <c r="D102" s="269" t="s">
        <v>7</v>
      </c>
      <c r="E102" s="268" t="s">
        <v>240</v>
      </c>
      <c r="F102" s="390" t="s">
        <v>281</v>
      </c>
      <c r="G102" s="390"/>
      <c r="H102" s="390" t="s">
        <v>282</v>
      </c>
      <c r="I102" s="390"/>
    </row>
    <row r="103" spans="1:9" hidden="1" x14ac:dyDescent="0.25">
      <c r="A103" s="267" t="str">
        <f>IF(C103&lt;&gt;"","F","")</f>
        <v/>
      </c>
      <c r="B103" s="270" t="s">
        <v>283</v>
      </c>
      <c r="C103" s="283"/>
      <c r="D103" s="283"/>
      <c r="E103" s="283"/>
      <c r="F103" s="391" t="e">
        <f>MEDIAN(F105:G107)</f>
        <v>#NUM!</v>
      </c>
      <c r="G103" s="391"/>
      <c r="H103" s="392"/>
      <c r="I103" s="392"/>
    </row>
    <row r="104" spans="1:9" hidden="1" x14ac:dyDescent="0.25">
      <c r="A104" s="267" t="str">
        <f>IF(A103="F","F","")</f>
        <v/>
      </c>
      <c r="B104" s="263"/>
      <c r="C104" s="271" t="s">
        <v>284</v>
      </c>
      <c r="D104" s="393" t="s">
        <v>285</v>
      </c>
      <c r="E104" s="393"/>
      <c r="F104" s="394" t="s">
        <v>286</v>
      </c>
      <c r="G104" s="394"/>
      <c r="H104" s="394" t="s">
        <v>242</v>
      </c>
      <c r="I104" s="394"/>
    </row>
    <row r="105" spans="1:9" hidden="1" x14ac:dyDescent="0.25">
      <c r="A105" s="267" t="str">
        <f>IF(A103="F","F","")</f>
        <v/>
      </c>
      <c r="B105" s="263"/>
      <c r="C105" s="284"/>
      <c r="D105" s="387"/>
      <c r="E105" s="387"/>
      <c r="F105" s="388"/>
      <c r="G105" s="388"/>
      <c r="H105" s="389"/>
      <c r="I105" s="389"/>
    </row>
    <row r="106" spans="1:9" hidden="1" x14ac:dyDescent="0.25">
      <c r="A106" s="267" t="str">
        <f>IF(A103="F","F","")</f>
        <v/>
      </c>
      <c r="B106" s="263"/>
      <c r="C106" s="284"/>
      <c r="D106" s="387"/>
      <c r="E106" s="387"/>
      <c r="F106" s="388"/>
      <c r="G106" s="388"/>
      <c r="H106" s="389"/>
      <c r="I106" s="389"/>
    </row>
    <row r="107" spans="1:9" hidden="1" x14ac:dyDescent="0.25">
      <c r="A107" s="267" t="str">
        <f>IF(A103="F","F","")</f>
        <v/>
      </c>
      <c r="B107" s="263"/>
      <c r="C107" s="284"/>
      <c r="D107" s="387"/>
      <c r="E107" s="387"/>
      <c r="F107" s="388"/>
      <c r="G107" s="388"/>
      <c r="H107" s="389"/>
      <c r="I107" s="389"/>
    </row>
    <row r="108" spans="1:9" hidden="1" x14ac:dyDescent="0.25">
      <c r="A108" s="267" t="str">
        <f>IF(A103="F","F","")</f>
        <v/>
      </c>
      <c r="B108" s="263"/>
      <c r="C108" s="272" t="s">
        <v>287</v>
      </c>
      <c r="D108" s="387"/>
      <c r="E108" s="387"/>
      <c r="F108" s="387"/>
      <c r="G108" s="387"/>
      <c r="H108" s="387"/>
      <c r="I108" s="387"/>
    </row>
    <row r="109" spans="1:9" hidden="1" x14ac:dyDescent="0.25">
      <c r="A109" s="267" t="str">
        <f>IF(A103="F","F","")</f>
        <v/>
      </c>
      <c r="B109" s="2"/>
      <c r="C109" s="2"/>
      <c r="D109" s="2"/>
      <c r="E109" s="2"/>
      <c r="F109" s="2"/>
      <c r="G109" s="2"/>
      <c r="H109" s="264"/>
      <c r="I109" s="264"/>
    </row>
    <row r="110" spans="1:9" ht="26.25" hidden="1" x14ac:dyDescent="0.25">
      <c r="A110" s="267" t="str">
        <f>IF(A111="F","F","")</f>
        <v/>
      </c>
      <c r="B110" s="268" t="s">
        <v>241</v>
      </c>
      <c r="C110" s="268" t="s">
        <v>6</v>
      </c>
      <c r="D110" s="269" t="s">
        <v>7</v>
      </c>
      <c r="E110" s="268" t="s">
        <v>240</v>
      </c>
      <c r="F110" s="390" t="s">
        <v>281</v>
      </c>
      <c r="G110" s="390"/>
      <c r="H110" s="390" t="s">
        <v>282</v>
      </c>
      <c r="I110" s="390"/>
    </row>
    <row r="111" spans="1:9" hidden="1" x14ac:dyDescent="0.25">
      <c r="A111" s="267" t="str">
        <f>IF(C111&lt;&gt;"","F","")</f>
        <v/>
      </c>
      <c r="B111" s="270" t="s">
        <v>283</v>
      </c>
      <c r="C111" s="283"/>
      <c r="D111" s="283"/>
      <c r="E111" s="283"/>
      <c r="F111" s="391" t="e">
        <f>MEDIAN(F113:G115)</f>
        <v>#NUM!</v>
      </c>
      <c r="G111" s="391"/>
      <c r="H111" s="392"/>
      <c r="I111" s="392"/>
    </row>
    <row r="112" spans="1:9" hidden="1" x14ac:dyDescent="0.25">
      <c r="A112" s="267" t="str">
        <f>IF(A111="F","F","")</f>
        <v/>
      </c>
      <c r="B112" s="263"/>
      <c r="C112" s="271" t="s">
        <v>284</v>
      </c>
      <c r="D112" s="393" t="s">
        <v>285</v>
      </c>
      <c r="E112" s="393"/>
      <c r="F112" s="394" t="s">
        <v>286</v>
      </c>
      <c r="G112" s="394"/>
      <c r="H112" s="394" t="s">
        <v>242</v>
      </c>
      <c r="I112" s="394"/>
    </row>
    <row r="113" spans="1:9" hidden="1" x14ac:dyDescent="0.25">
      <c r="A113" s="267" t="str">
        <f>IF(A111="F","F","")</f>
        <v/>
      </c>
      <c r="B113" s="263"/>
      <c r="C113" s="284"/>
      <c r="D113" s="387"/>
      <c r="E113" s="387"/>
      <c r="F113" s="388"/>
      <c r="G113" s="388"/>
      <c r="H113" s="389"/>
      <c r="I113" s="389"/>
    </row>
    <row r="114" spans="1:9" hidden="1" x14ac:dyDescent="0.25">
      <c r="A114" s="267" t="str">
        <f>IF(A111="F","F","")</f>
        <v/>
      </c>
      <c r="B114" s="263"/>
      <c r="C114" s="284"/>
      <c r="D114" s="387"/>
      <c r="E114" s="387"/>
      <c r="F114" s="388"/>
      <c r="G114" s="388"/>
      <c r="H114" s="389"/>
      <c r="I114" s="389"/>
    </row>
    <row r="115" spans="1:9" hidden="1" x14ac:dyDescent="0.25">
      <c r="A115" s="267" t="str">
        <f>IF(A111="F","F","")</f>
        <v/>
      </c>
      <c r="B115" s="263"/>
      <c r="C115" s="284"/>
      <c r="D115" s="387"/>
      <c r="E115" s="387"/>
      <c r="F115" s="388"/>
      <c r="G115" s="388"/>
      <c r="H115" s="389"/>
      <c r="I115" s="389"/>
    </row>
    <row r="116" spans="1:9" hidden="1" x14ac:dyDescent="0.25">
      <c r="A116" s="267" t="str">
        <f>IF(A111="F","F","")</f>
        <v/>
      </c>
      <c r="B116" s="263"/>
      <c r="C116" s="272" t="s">
        <v>287</v>
      </c>
      <c r="D116" s="387"/>
      <c r="E116" s="387"/>
      <c r="F116" s="387"/>
      <c r="G116" s="387"/>
      <c r="H116" s="387"/>
      <c r="I116" s="387"/>
    </row>
    <row r="117" spans="1:9" hidden="1" x14ac:dyDescent="0.25">
      <c r="A117" s="267" t="str">
        <f>IF(A111="F","F","")</f>
        <v/>
      </c>
      <c r="B117" s="2"/>
      <c r="C117" s="2"/>
      <c r="D117" s="2"/>
      <c r="E117" s="2"/>
      <c r="F117" s="2"/>
      <c r="G117" s="2"/>
      <c r="H117" s="264"/>
      <c r="I117" s="264"/>
    </row>
    <row r="118" spans="1:9" ht="26.25" hidden="1" x14ac:dyDescent="0.25">
      <c r="A118" s="267" t="str">
        <f>IF(A119="F","F","")</f>
        <v/>
      </c>
      <c r="B118" s="268" t="s">
        <v>241</v>
      </c>
      <c r="C118" s="268" t="s">
        <v>6</v>
      </c>
      <c r="D118" s="269" t="s">
        <v>7</v>
      </c>
      <c r="E118" s="268" t="s">
        <v>240</v>
      </c>
      <c r="F118" s="390" t="s">
        <v>281</v>
      </c>
      <c r="G118" s="390"/>
      <c r="H118" s="390" t="s">
        <v>282</v>
      </c>
      <c r="I118" s="390"/>
    </row>
    <row r="119" spans="1:9" hidden="1" x14ac:dyDescent="0.25">
      <c r="A119" s="267" t="str">
        <f>IF(C119&lt;&gt;"","F","")</f>
        <v/>
      </c>
      <c r="B119" s="270" t="s">
        <v>283</v>
      </c>
      <c r="C119" s="283"/>
      <c r="D119" s="283"/>
      <c r="E119" s="283"/>
      <c r="F119" s="391" t="e">
        <f>MEDIAN(F121:G123)</f>
        <v>#NUM!</v>
      </c>
      <c r="G119" s="391"/>
      <c r="H119" s="392"/>
      <c r="I119" s="392"/>
    </row>
    <row r="120" spans="1:9" hidden="1" x14ac:dyDescent="0.25">
      <c r="A120" s="267" t="str">
        <f>IF(A119="F","F","")</f>
        <v/>
      </c>
      <c r="B120" s="263"/>
      <c r="C120" s="271" t="s">
        <v>284</v>
      </c>
      <c r="D120" s="393" t="s">
        <v>285</v>
      </c>
      <c r="E120" s="393"/>
      <c r="F120" s="394" t="s">
        <v>286</v>
      </c>
      <c r="G120" s="394"/>
      <c r="H120" s="394" t="s">
        <v>242</v>
      </c>
      <c r="I120" s="394"/>
    </row>
    <row r="121" spans="1:9" hidden="1" x14ac:dyDescent="0.25">
      <c r="A121" s="267" t="str">
        <f>IF(A119="F","F","")</f>
        <v/>
      </c>
      <c r="B121" s="263"/>
      <c r="C121" s="284"/>
      <c r="D121" s="387"/>
      <c r="E121" s="387"/>
      <c r="F121" s="388"/>
      <c r="G121" s="388"/>
      <c r="H121" s="389"/>
      <c r="I121" s="389"/>
    </row>
    <row r="122" spans="1:9" hidden="1" x14ac:dyDescent="0.25">
      <c r="A122" s="267" t="str">
        <f>IF(A119="F","F","")</f>
        <v/>
      </c>
      <c r="B122" s="263"/>
      <c r="C122" s="284"/>
      <c r="D122" s="387"/>
      <c r="E122" s="387"/>
      <c r="F122" s="388"/>
      <c r="G122" s="388"/>
      <c r="H122" s="389"/>
      <c r="I122" s="389"/>
    </row>
    <row r="123" spans="1:9" hidden="1" x14ac:dyDescent="0.25">
      <c r="A123" s="267" t="str">
        <f>IF(A119="F","F","")</f>
        <v/>
      </c>
      <c r="B123" s="263"/>
      <c r="C123" s="284"/>
      <c r="D123" s="387"/>
      <c r="E123" s="387"/>
      <c r="F123" s="388"/>
      <c r="G123" s="388"/>
      <c r="H123" s="389"/>
      <c r="I123" s="389"/>
    </row>
    <row r="124" spans="1:9" hidden="1" x14ac:dyDescent="0.25">
      <c r="A124" s="267" t="str">
        <f>IF(A119="F","F","")</f>
        <v/>
      </c>
      <c r="B124" s="263"/>
      <c r="C124" s="272" t="s">
        <v>287</v>
      </c>
      <c r="D124" s="387"/>
      <c r="E124" s="387"/>
      <c r="F124" s="387"/>
      <c r="G124" s="387"/>
      <c r="H124" s="387"/>
      <c r="I124" s="387"/>
    </row>
    <row r="125" spans="1:9" hidden="1" x14ac:dyDescent="0.25">
      <c r="A125" s="267" t="str">
        <f>IF(A119="F","F","")</f>
        <v/>
      </c>
      <c r="B125" s="2"/>
      <c r="C125" s="2"/>
      <c r="D125" s="2"/>
      <c r="E125" s="2"/>
      <c r="F125" s="2"/>
      <c r="G125" s="2"/>
      <c r="H125" s="264"/>
      <c r="I125" s="264"/>
    </row>
    <row r="126" spans="1:9" ht="26.25" hidden="1" x14ac:dyDescent="0.25">
      <c r="A126" s="267" t="str">
        <f>IF(A127="F","F","")</f>
        <v/>
      </c>
      <c r="B126" s="268" t="s">
        <v>241</v>
      </c>
      <c r="C126" s="268" t="s">
        <v>6</v>
      </c>
      <c r="D126" s="269" t="s">
        <v>7</v>
      </c>
      <c r="E126" s="268" t="s">
        <v>240</v>
      </c>
      <c r="F126" s="390" t="s">
        <v>281</v>
      </c>
      <c r="G126" s="390"/>
      <c r="H126" s="390" t="s">
        <v>282</v>
      </c>
      <c r="I126" s="390"/>
    </row>
    <row r="127" spans="1:9" hidden="1" x14ac:dyDescent="0.25">
      <c r="A127" s="267" t="str">
        <f>IF(C127&lt;&gt;"","F","")</f>
        <v/>
      </c>
      <c r="B127" s="270" t="s">
        <v>283</v>
      </c>
      <c r="C127" s="283"/>
      <c r="D127" s="283"/>
      <c r="E127" s="283"/>
      <c r="F127" s="391" t="e">
        <f>MEDIAN(F129:G131)</f>
        <v>#NUM!</v>
      </c>
      <c r="G127" s="391"/>
      <c r="H127" s="392"/>
      <c r="I127" s="392"/>
    </row>
    <row r="128" spans="1:9" hidden="1" x14ac:dyDescent="0.25">
      <c r="A128" s="267" t="str">
        <f>IF(A127="F","F","")</f>
        <v/>
      </c>
      <c r="B128" s="263"/>
      <c r="C128" s="271" t="s">
        <v>284</v>
      </c>
      <c r="D128" s="393" t="s">
        <v>285</v>
      </c>
      <c r="E128" s="393"/>
      <c r="F128" s="394" t="s">
        <v>286</v>
      </c>
      <c r="G128" s="394"/>
      <c r="H128" s="394" t="s">
        <v>242</v>
      </c>
      <c r="I128" s="394"/>
    </row>
    <row r="129" spans="1:9" hidden="1" x14ac:dyDescent="0.25">
      <c r="A129" s="267" t="str">
        <f>IF(A127="F","F","")</f>
        <v/>
      </c>
      <c r="B129" s="263"/>
      <c r="C129" s="284"/>
      <c r="D129" s="387"/>
      <c r="E129" s="387"/>
      <c r="F129" s="388"/>
      <c r="G129" s="388"/>
      <c r="H129" s="389"/>
      <c r="I129" s="389"/>
    </row>
    <row r="130" spans="1:9" hidden="1" x14ac:dyDescent="0.25">
      <c r="A130" s="267" t="str">
        <f>IF(A127="F","F","")</f>
        <v/>
      </c>
      <c r="B130" s="263"/>
      <c r="C130" s="284"/>
      <c r="D130" s="387"/>
      <c r="E130" s="387"/>
      <c r="F130" s="388"/>
      <c r="G130" s="388"/>
      <c r="H130" s="389"/>
      <c r="I130" s="389"/>
    </row>
    <row r="131" spans="1:9" hidden="1" x14ac:dyDescent="0.25">
      <c r="A131" s="267" t="str">
        <f>IF(A127="F","F","")</f>
        <v/>
      </c>
      <c r="B131" s="263"/>
      <c r="C131" s="284"/>
      <c r="D131" s="387"/>
      <c r="E131" s="387"/>
      <c r="F131" s="388"/>
      <c r="G131" s="388"/>
      <c r="H131" s="389"/>
      <c r="I131" s="389"/>
    </row>
    <row r="132" spans="1:9" hidden="1" x14ac:dyDescent="0.25">
      <c r="A132" s="267" t="str">
        <f>IF(A127="F","F","")</f>
        <v/>
      </c>
      <c r="B132" s="263"/>
      <c r="C132" s="272" t="s">
        <v>287</v>
      </c>
      <c r="D132" s="387"/>
      <c r="E132" s="387"/>
      <c r="F132" s="387"/>
      <c r="G132" s="387"/>
      <c r="H132" s="387"/>
      <c r="I132" s="387"/>
    </row>
    <row r="133" spans="1:9" hidden="1" x14ac:dyDescent="0.25">
      <c r="A133" s="267" t="str">
        <f>IF(A127="F","F","")</f>
        <v/>
      </c>
      <c r="B133" s="2"/>
      <c r="C133" s="2"/>
      <c r="D133" s="2"/>
      <c r="E133" s="2"/>
      <c r="F133" s="2"/>
      <c r="G133" s="2"/>
      <c r="H133" s="264"/>
      <c r="I133" s="264"/>
    </row>
    <row r="134" spans="1:9" ht="26.25" hidden="1" x14ac:dyDescent="0.25">
      <c r="A134" s="267" t="str">
        <f>IF(A135="F","F","")</f>
        <v/>
      </c>
      <c r="B134" s="268" t="s">
        <v>241</v>
      </c>
      <c r="C134" s="268" t="s">
        <v>6</v>
      </c>
      <c r="D134" s="269" t="s">
        <v>7</v>
      </c>
      <c r="E134" s="268" t="s">
        <v>240</v>
      </c>
      <c r="F134" s="390" t="s">
        <v>281</v>
      </c>
      <c r="G134" s="390"/>
      <c r="H134" s="390" t="s">
        <v>282</v>
      </c>
      <c r="I134" s="390"/>
    </row>
    <row r="135" spans="1:9" hidden="1" x14ac:dyDescent="0.25">
      <c r="A135" s="267" t="str">
        <f>IF(C135&lt;&gt;"","F","")</f>
        <v/>
      </c>
      <c r="B135" s="270" t="s">
        <v>283</v>
      </c>
      <c r="C135" s="283"/>
      <c r="D135" s="283"/>
      <c r="E135" s="283"/>
      <c r="F135" s="391" t="e">
        <f>MEDIAN(F137:G139)</f>
        <v>#NUM!</v>
      </c>
      <c r="G135" s="391"/>
      <c r="H135" s="392"/>
      <c r="I135" s="392"/>
    </row>
    <row r="136" spans="1:9" hidden="1" x14ac:dyDescent="0.25">
      <c r="A136" s="267" t="str">
        <f>IF(A135="F","F","")</f>
        <v/>
      </c>
      <c r="B136" s="263"/>
      <c r="C136" s="271" t="s">
        <v>284</v>
      </c>
      <c r="D136" s="393" t="s">
        <v>285</v>
      </c>
      <c r="E136" s="393"/>
      <c r="F136" s="394" t="s">
        <v>286</v>
      </c>
      <c r="G136" s="394"/>
      <c r="H136" s="394" t="s">
        <v>242</v>
      </c>
      <c r="I136" s="394"/>
    </row>
    <row r="137" spans="1:9" hidden="1" x14ac:dyDescent="0.25">
      <c r="A137" s="267" t="str">
        <f>IF(A135="F","F","")</f>
        <v/>
      </c>
      <c r="B137" s="263"/>
      <c r="C137" s="284"/>
      <c r="D137" s="387"/>
      <c r="E137" s="387"/>
      <c r="F137" s="388"/>
      <c r="G137" s="388"/>
      <c r="H137" s="389"/>
      <c r="I137" s="389"/>
    </row>
    <row r="138" spans="1:9" hidden="1" x14ac:dyDescent="0.25">
      <c r="A138" s="267" t="str">
        <f>IF(A135="F","F","")</f>
        <v/>
      </c>
      <c r="B138" s="263"/>
      <c r="C138" s="284"/>
      <c r="D138" s="387"/>
      <c r="E138" s="387"/>
      <c r="F138" s="388"/>
      <c r="G138" s="388"/>
      <c r="H138" s="389"/>
      <c r="I138" s="389"/>
    </row>
    <row r="139" spans="1:9" hidden="1" x14ac:dyDescent="0.25">
      <c r="A139" s="267" t="str">
        <f>IF(A135="F","F","")</f>
        <v/>
      </c>
      <c r="B139" s="263"/>
      <c r="C139" s="284"/>
      <c r="D139" s="387"/>
      <c r="E139" s="387"/>
      <c r="F139" s="388"/>
      <c r="G139" s="388"/>
      <c r="H139" s="389"/>
      <c r="I139" s="389"/>
    </row>
    <row r="140" spans="1:9" hidden="1" x14ac:dyDescent="0.25">
      <c r="A140" s="267" t="str">
        <f>IF(A135="F","F","")</f>
        <v/>
      </c>
      <c r="B140" s="263"/>
      <c r="C140" s="272" t="s">
        <v>287</v>
      </c>
      <c r="D140" s="387"/>
      <c r="E140" s="387"/>
      <c r="F140" s="387"/>
      <c r="G140" s="387"/>
      <c r="H140" s="387"/>
      <c r="I140" s="387"/>
    </row>
    <row r="141" spans="1:9" hidden="1" x14ac:dyDescent="0.25">
      <c r="A141" s="267" t="str">
        <f>IF(A135="F","F","")</f>
        <v/>
      </c>
      <c r="B141" s="2"/>
      <c r="C141" s="2"/>
      <c r="D141" s="2"/>
      <c r="E141" s="2"/>
      <c r="F141" s="2"/>
      <c r="G141" s="2"/>
      <c r="H141" s="264"/>
      <c r="I141" s="264"/>
    </row>
    <row r="142" spans="1:9" ht="26.25" hidden="1" x14ac:dyDescent="0.25">
      <c r="A142" s="267" t="str">
        <f>IF(A143="F","F","")</f>
        <v/>
      </c>
      <c r="B142" s="268" t="s">
        <v>241</v>
      </c>
      <c r="C142" s="268" t="s">
        <v>6</v>
      </c>
      <c r="D142" s="269" t="s">
        <v>7</v>
      </c>
      <c r="E142" s="268" t="s">
        <v>240</v>
      </c>
      <c r="F142" s="390" t="s">
        <v>281</v>
      </c>
      <c r="G142" s="390"/>
      <c r="H142" s="390" t="s">
        <v>282</v>
      </c>
      <c r="I142" s="390"/>
    </row>
    <row r="143" spans="1:9" hidden="1" x14ac:dyDescent="0.25">
      <c r="A143" s="267" t="str">
        <f>IF(C143&lt;&gt;"","F","")</f>
        <v/>
      </c>
      <c r="B143" s="270" t="s">
        <v>283</v>
      </c>
      <c r="C143" s="283"/>
      <c r="D143" s="283"/>
      <c r="E143" s="283"/>
      <c r="F143" s="391" t="e">
        <f>MEDIAN(F145:G147)</f>
        <v>#NUM!</v>
      </c>
      <c r="G143" s="391"/>
      <c r="H143" s="392"/>
      <c r="I143" s="392"/>
    </row>
    <row r="144" spans="1:9" hidden="1" x14ac:dyDescent="0.25">
      <c r="A144" s="267" t="str">
        <f>IF(A143="F","F","")</f>
        <v/>
      </c>
      <c r="B144" s="263"/>
      <c r="C144" s="271" t="s">
        <v>284</v>
      </c>
      <c r="D144" s="393" t="s">
        <v>285</v>
      </c>
      <c r="E144" s="393"/>
      <c r="F144" s="394" t="s">
        <v>286</v>
      </c>
      <c r="G144" s="394"/>
      <c r="H144" s="394" t="s">
        <v>242</v>
      </c>
      <c r="I144" s="394"/>
    </row>
    <row r="145" spans="1:9" hidden="1" x14ac:dyDescent="0.25">
      <c r="A145" s="267" t="str">
        <f>IF(A143="F","F","")</f>
        <v/>
      </c>
      <c r="B145" s="263"/>
      <c r="C145" s="284"/>
      <c r="D145" s="387"/>
      <c r="E145" s="387"/>
      <c r="F145" s="388"/>
      <c r="G145" s="388"/>
      <c r="H145" s="389"/>
      <c r="I145" s="389"/>
    </row>
    <row r="146" spans="1:9" hidden="1" x14ac:dyDescent="0.25">
      <c r="A146" s="267" t="str">
        <f>IF(A143="F","F","")</f>
        <v/>
      </c>
      <c r="B146" s="263"/>
      <c r="C146" s="284"/>
      <c r="D146" s="387"/>
      <c r="E146" s="387"/>
      <c r="F146" s="388"/>
      <c r="G146" s="388"/>
      <c r="H146" s="389"/>
      <c r="I146" s="389"/>
    </row>
    <row r="147" spans="1:9" hidden="1" x14ac:dyDescent="0.25">
      <c r="A147" s="267" t="str">
        <f>IF(A143="F","F","")</f>
        <v/>
      </c>
      <c r="B147" s="263"/>
      <c r="C147" s="284"/>
      <c r="D147" s="387"/>
      <c r="E147" s="387"/>
      <c r="F147" s="388"/>
      <c r="G147" s="388"/>
      <c r="H147" s="389"/>
      <c r="I147" s="389"/>
    </row>
    <row r="148" spans="1:9" hidden="1" x14ac:dyDescent="0.25">
      <c r="A148" s="267" t="str">
        <f>IF(A143="F","F","")</f>
        <v/>
      </c>
      <c r="B148" s="263"/>
      <c r="C148" s="272" t="s">
        <v>287</v>
      </c>
      <c r="D148" s="387"/>
      <c r="E148" s="387"/>
      <c r="F148" s="387"/>
      <c r="G148" s="387"/>
      <c r="H148" s="387"/>
      <c r="I148" s="387"/>
    </row>
    <row r="149" spans="1:9" hidden="1" x14ac:dyDescent="0.25">
      <c r="A149" s="267" t="str">
        <f>IF(A143="F","F","")</f>
        <v/>
      </c>
      <c r="B149" s="2"/>
      <c r="C149" s="2"/>
      <c r="D149" s="2"/>
      <c r="E149" s="2"/>
      <c r="F149" s="2"/>
      <c r="G149" s="2"/>
      <c r="H149" s="264"/>
      <c r="I149" s="264"/>
    </row>
    <row r="150" spans="1:9" ht="26.25" hidden="1" x14ac:dyDescent="0.25">
      <c r="A150" s="267" t="str">
        <f>IF(A151="F","F","")</f>
        <v/>
      </c>
      <c r="B150" s="268" t="s">
        <v>241</v>
      </c>
      <c r="C150" s="268" t="s">
        <v>6</v>
      </c>
      <c r="D150" s="269" t="s">
        <v>7</v>
      </c>
      <c r="E150" s="268" t="s">
        <v>240</v>
      </c>
      <c r="F150" s="390" t="s">
        <v>281</v>
      </c>
      <c r="G150" s="390"/>
      <c r="H150" s="390" t="s">
        <v>282</v>
      </c>
      <c r="I150" s="390"/>
    </row>
    <row r="151" spans="1:9" hidden="1" x14ac:dyDescent="0.25">
      <c r="A151" s="267" t="str">
        <f>IF(C151&lt;&gt;"","F","")</f>
        <v/>
      </c>
      <c r="B151" s="270" t="s">
        <v>283</v>
      </c>
      <c r="C151" s="283"/>
      <c r="D151" s="283"/>
      <c r="E151" s="283"/>
      <c r="F151" s="391" t="e">
        <f>MEDIAN(F153:G155)</f>
        <v>#NUM!</v>
      </c>
      <c r="G151" s="391"/>
      <c r="H151" s="392"/>
      <c r="I151" s="392"/>
    </row>
    <row r="152" spans="1:9" hidden="1" x14ac:dyDescent="0.25">
      <c r="A152" s="267" t="str">
        <f>IF(A151="F","F","")</f>
        <v/>
      </c>
      <c r="B152" s="263"/>
      <c r="C152" s="271" t="s">
        <v>284</v>
      </c>
      <c r="D152" s="393" t="s">
        <v>285</v>
      </c>
      <c r="E152" s="393"/>
      <c r="F152" s="394" t="s">
        <v>286</v>
      </c>
      <c r="G152" s="394"/>
      <c r="H152" s="394" t="s">
        <v>242</v>
      </c>
      <c r="I152" s="394"/>
    </row>
    <row r="153" spans="1:9" hidden="1" x14ac:dyDescent="0.25">
      <c r="A153" s="267" t="str">
        <f>IF(A151="F","F","")</f>
        <v/>
      </c>
      <c r="B153" s="263"/>
      <c r="C153" s="284"/>
      <c r="D153" s="387"/>
      <c r="E153" s="387"/>
      <c r="F153" s="388"/>
      <c r="G153" s="388"/>
      <c r="H153" s="389"/>
      <c r="I153" s="389"/>
    </row>
    <row r="154" spans="1:9" hidden="1" x14ac:dyDescent="0.25">
      <c r="A154" s="267" t="str">
        <f>IF(A151="F","F","")</f>
        <v/>
      </c>
      <c r="B154" s="263"/>
      <c r="C154" s="284"/>
      <c r="D154" s="387"/>
      <c r="E154" s="387"/>
      <c r="F154" s="388"/>
      <c r="G154" s="388"/>
      <c r="H154" s="389"/>
      <c r="I154" s="389"/>
    </row>
    <row r="155" spans="1:9" hidden="1" x14ac:dyDescent="0.25">
      <c r="A155" s="267" t="str">
        <f>IF(A151="F","F","")</f>
        <v/>
      </c>
      <c r="B155" s="263"/>
      <c r="C155" s="284"/>
      <c r="D155" s="387"/>
      <c r="E155" s="387"/>
      <c r="F155" s="388"/>
      <c r="G155" s="388"/>
      <c r="H155" s="389"/>
      <c r="I155" s="389"/>
    </row>
    <row r="156" spans="1:9" hidden="1" x14ac:dyDescent="0.25">
      <c r="A156" s="267" t="str">
        <f>IF(A151="F","F","")</f>
        <v/>
      </c>
      <c r="B156" s="263"/>
      <c r="C156" s="272" t="s">
        <v>287</v>
      </c>
      <c r="D156" s="387"/>
      <c r="E156" s="387"/>
      <c r="F156" s="387"/>
      <c r="G156" s="387"/>
      <c r="H156" s="387"/>
      <c r="I156" s="387"/>
    </row>
    <row r="157" spans="1:9" hidden="1" x14ac:dyDescent="0.25">
      <c r="A157" s="267" t="str">
        <f>IF(A151="F","F","")</f>
        <v/>
      </c>
      <c r="B157" s="2"/>
      <c r="C157" s="2"/>
      <c r="D157" s="2"/>
      <c r="E157" s="2"/>
      <c r="F157" s="2"/>
      <c r="G157" s="2"/>
      <c r="H157" s="264"/>
      <c r="I157" s="264"/>
    </row>
    <row r="158" spans="1:9" ht="26.25" hidden="1" x14ac:dyDescent="0.25">
      <c r="A158" s="267" t="str">
        <f>IF(A159="F","F","")</f>
        <v/>
      </c>
      <c r="B158" s="268" t="s">
        <v>241</v>
      </c>
      <c r="C158" s="268" t="s">
        <v>6</v>
      </c>
      <c r="D158" s="269" t="s">
        <v>7</v>
      </c>
      <c r="E158" s="268" t="s">
        <v>240</v>
      </c>
      <c r="F158" s="390" t="s">
        <v>281</v>
      </c>
      <c r="G158" s="390"/>
      <c r="H158" s="390" t="s">
        <v>282</v>
      </c>
      <c r="I158" s="390"/>
    </row>
    <row r="159" spans="1:9" hidden="1" x14ac:dyDescent="0.25">
      <c r="A159" s="267" t="str">
        <f>IF(C159&lt;&gt;"","F","")</f>
        <v/>
      </c>
      <c r="B159" s="270" t="s">
        <v>283</v>
      </c>
      <c r="C159" s="283"/>
      <c r="D159" s="283"/>
      <c r="E159" s="283"/>
      <c r="F159" s="391" t="e">
        <f>MEDIAN(F161:G163)</f>
        <v>#NUM!</v>
      </c>
      <c r="G159" s="391"/>
      <c r="H159" s="392"/>
      <c r="I159" s="392"/>
    </row>
    <row r="160" spans="1:9" hidden="1" x14ac:dyDescent="0.25">
      <c r="A160" s="267" t="str">
        <f>IF(A159="F","F","")</f>
        <v/>
      </c>
      <c r="B160" s="263"/>
      <c r="C160" s="271" t="s">
        <v>284</v>
      </c>
      <c r="D160" s="393" t="s">
        <v>285</v>
      </c>
      <c r="E160" s="393"/>
      <c r="F160" s="394" t="s">
        <v>286</v>
      </c>
      <c r="G160" s="394"/>
      <c r="H160" s="394" t="s">
        <v>242</v>
      </c>
      <c r="I160" s="394"/>
    </row>
    <row r="161" spans="1:9" hidden="1" x14ac:dyDescent="0.25">
      <c r="A161" s="267" t="str">
        <f>IF(A159="F","F","")</f>
        <v/>
      </c>
      <c r="B161" s="263"/>
      <c r="C161" s="284"/>
      <c r="D161" s="387"/>
      <c r="E161" s="387"/>
      <c r="F161" s="388"/>
      <c r="G161" s="388"/>
      <c r="H161" s="389"/>
      <c r="I161" s="389"/>
    </row>
    <row r="162" spans="1:9" hidden="1" x14ac:dyDescent="0.25">
      <c r="A162" s="267" t="str">
        <f>IF(A159="F","F","")</f>
        <v/>
      </c>
      <c r="B162" s="263"/>
      <c r="C162" s="284"/>
      <c r="D162" s="387"/>
      <c r="E162" s="387"/>
      <c r="F162" s="388"/>
      <c r="G162" s="388"/>
      <c r="H162" s="389"/>
      <c r="I162" s="389"/>
    </row>
    <row r="163" spans="1:9" hidden="1" x14ac:dyDescent="0.25">
      <c r="A163" s="267" t="str">
        <f>IF(A159="F","F","")</f>
        <v/>
      </c>
      <c r="B163" s="263"/>
      <c r="C163" s="284"/>
      <c r="D163" s="387"/>
      <c r="E163" s="387"/>
      <c r="F163" s="388"/>
      <c r="G163" s="388"/>
      <c r="H163" s="389"/>
      <c r="I163" s="389"/>
    </row>
    <row r="164" spans="1:9" hidden="1" x14ac:dyDescent="0.25">
      <c r="A164" s="267" t="str">
        <f>IF(A159="F","F","")</f>
        <v/>
      </c>
      <c r="B164" s="263"/>
      <c r="C164" s="272" t="s">
        <v>287</v>
      </c>
      <c r="D164" s="387"/>
      <c r="E164" s="387"/>
      <c r="F164" s="387"/>
      <c r="G164" s="387"/>
      <c r="H164" s="387"/>
      <c r="I164" s="387"/>
    </row>
    <row r="165" spans="1:9" hidden="1" x14ac:dyDescent="0.25">
      <c r="A165" s="267" t="str">
        <f>IF(A159="F","F","")</f>
        <v/>
      </c>
      <c r="B165" s="2"/>
      <c r="C165" s="2"/>
      <c r="D165" s="2"/>
      <c r="E165" s="2"/>
      <c r="F165" s="2"/>
      <c r="G165" s="2"/>
      <c r="H165" s="264"/>
      <c r="I165" s="264"/>
    </row>
    <row r="166" spans="1:9" ht="26.25" hidden="1" x14ac:dyDescent="0.25">
      <c r="A166" s="267" t="str">
        <f>IF(A167="F","F","")</f>
        <v/>
      </c>
      <c r="B166" s="268" t="s">
        <v>241</v>
      </c>
      <c r="C166" s="268" t="s">
        <v>6</v>
      </c>
      <c r="D166" s="269" t="s">
        <v>7</v>
      </c>
      <c r="E166" s="268" t="s">
        <v>240</v>
      </c>
      <c r="F166" s="390" t="s">
        <v>281</v>
      </c>
      <c r="G166" s="390"/>
      <c r="H166" s="390" t="s">
        <v>282</v>
      </c>
      <c r="I166" s="390"/>
    </row>
    <row r="167" spans="1:9" hidden="1" x14ac:dyDescent="0.25">
      <c r="A167" s="267" t="str">
        <f>IF(C167&lt;&gt;"","F","")</f>
        <v/>
      </c>
      <c r="B167" s="270" t="s">
        <v>283</v>
      </c>
      <c r="C167" s="283"/>
      <c r="D167" s="283"/>
      <c r="E167" s="283"/>
      <c r="F167" s="391" t="e">
        <f>MEDIAN(F169:G171)</f>
        <v>#NUM!</v>
      </c>
      <c r="G167" s="391"/>
      <c r="H167" s="392"/>
      <c r="I167" s="392"/>
    </row>
    <row r="168" spans="1:9" hidden="1" x14ac:dyDescent="0.25">
      <c r="A168" s="267" t="str">
        <f>IF(A167="F","F","")</f>
        <v/>
      </c>
      <c r="B168" s="263"/>
      <c r="C168" s="271" t="s">
        <v>284</v>
      </c>
      <c r="D168" s="393" t="s">
        <v>285</v>
      </c>
      <c r="E168" s="393"/>
      <c r="F168" s="394" t="s">
        <v>286</v>
      </c>
      <c r="G168" s="394"/>
      <c r="H168" s="394" t="s">
        <v>242</v>
      </c>
      <c r="I168" s="394"/>
    </row>
    <row r="169" spans="1:9" hidden="1" x14ac:dyDescent="0.25">
      <c r="A169" s="267" t="str">
        <f>IF(A167="F","F","")</f>
        <v/>
      </c>
      <c r="B169" s="263"/>
      <c r="C169" s="284"/>
      <c r="D169" s="387"/>
      <c r="E169" s="387"/>
      <c r="F169" s="388"/>
      <c r="G169" s="388"/>
      <c r="H169" s="389"/>
      <c r="I169" s="389"/>
    </row>
    <row r="170" spans="1:9" hidden="1" x14ac:dyDescent="0.25">
      <c r="A170" s="267" t="str">
        <f>IF(A167="F","F","")</f>
        <v/>
      </c>
      <c r="B170" s="263"/>
      <c r="C170" s="284"/>
      <c r="D170" s="387"/>
      <c r="E170" s="387"/>
      <c r="F170" s="388"/>
      <c r="G170" s="388"/>
      <c r="H170" s="389"/>
      <c r="I170" s="389"/>
    </row>
    <row r="171" spans="1:9" hidden="1" x14ac:dyDescent="0.25">
      <c r="A171" s="267" t="str">
        <f>IF(A167="F","F","")</f>
        <v/>
      </c>
      <c r="B171" s="263"/>
      <c r="C171" s="284"/>
      <c r="D171" s="387"/>
      <c r="E171" s="387"/>
      <c r="F171" s="388"/>
      <c r="G171" s="388"/>
      <c r="H171" s="389"/>
      <c r="I171" s="389"/>
    </row>
    <row r="172" spans="1:9" hidden="1" x14ac:dyDescent="0.25">
      <c r="A172" s="267" t="str">
        <f>IF(A167="F","F","")</f>
        <v/>
      </c>
      <c r="B172" s="263"/>
      <c r="C172" s="272" t="s">
        <v>287</v>
      </c>
      <c r="D172" s="387"/>
      <c r="E172" s="387"/>
      <c r="F172" s="387"/>
      <c r="G172" s="387"/>
      <c r="H172" s="387"/>
      <c r="I172" s="387"/>
    </row>
    <row r="173" spans="1:9" hidden="1" x14ac:dyDescent="0.25">
      <c r="A173" s="267" t="str">
        <f>IF(A167="F","F","")</f>
        <v/>
      </c>
      <c r="B173" s="2"/>
      <c r="C173" s="2"/>
      <c r="D173" s="2"/>
      <c r="E173" s="2"/>
      <c r="F173" s="2"/>
      <c r="G173" s="2"/>
      <c r="H173" s="264"/>
      <c r="I173" s="264"/>
    </row>
    <row r="174" spans="1:9" ht="26.25" hidden="1" x14ac:dyDescent="0.25">
      <c r="A174" s="267" t="str">
        <f>IF(A175="F","F","")</f>
        <v/>
      </c>
      <c r="B174" s="268" t="s">
        <v>241</v>
      </c>
      <c r="C174" s="268" t="s">
        <v>6</v>
      </c>
      <c r="D174" s="269" t="s">
        <v>7</v>
      </c>
      <c r="E174" s="268" t="s">
        <v>240</v>
      </c>
      <c r="F174" s="390" t="s">
        <v>281</v>
      </c>
      <c r="G174" s="390"/>
      <c r="H174" s="390" t="s">
        <v>282</v>
      </c>
      <c r="I174" s="390"/>
    </row>
    <row r="175" spans="1:9" hidden="1" x14ac:dyDescent="0.25">
      <c r="A175" s="267" t="str">
        <f>IF(C175&lt;&gt;"","F","")</f>
        <v/>
      </c>
      <c r="B175" s="270" t="s">
        <v>283</v>
      </c>
      <c r="C175" s="283"/>
      <c r="D175" s="283"/>
      <c r="E175" s="283"/>
      <c r="F175" s="391" t="e">
        <f>MEDIAN(F177:G179)</f>
        <v>#NUM!</v>
      </c>
      <c r="G175" s="391"/>
      <c r="H175" s="392"/>
      <c r="I175" s="392"/>
    </row>
    <row r="176" spans="1:9" hidden="1" x14ac:dyDescent="0.25">
      <c r="A176" s="267" t="str">
        <f>IF(A175="F","F","")</f>
        <v/>
      </c>
      <c r="B176" s="263"/>
      <c r="C176" s="271" t="s">
        <v>284</v>
      </c>
      <c r="D176" s="393" t="s">
        <v>285</v>
      </c>
      <c r="E176" s="393"/>
      <c r="F176" s="394" t="s">
        <v>286</v>
      </c>
      <c r="G176" s="394"/>
      <c r="H176" s="394" t="s">
        <v>242</v>
      </c>
      <c r="I176" s="394"/>
    </row>
    <row r="177" spans="1:9" hidden="1" x14ac:dyDescent="0.25">
      <c r="A177" s="267" t="str">
        <f>IF(A175="F","F","")</f>
        <v/>
      </c>
      <c r="B177" s="263"/>
      <c r="C177" s="284"/>
      <c r="D177" s="387"/>
      <c r="E177" s="387"/>
      <c r="F177" s="388"/>
      <c r="G177" s="388"/>
      <c r="H177" s="389"/>
      <c r="I177" s="389"/>
    </row>
    <row r="178" spans="1:9" hidden="1" x14ac:dyDescent="0.25">
      <c r="A178" s="267" t="str">
        <f>IF(A175="F","F","")</f>
        <v/>
      </c>
      <c r="B178" s="263"/>
      <c r="C178" s="284"/>
      <c r="D178" s="387"/>
      <c r="E178" s="387"/>
      <c r="F178" s="388"/>
      <c r="G178" s="388"/>
      <c r="H178" s="389"/>
      <c r="I178" s="389"/>
    </row>
    <row r="179" spans="1:9" hidden="1" x14ac:dyDescent="0.25">
      <c r="A179" s="267" t="str">
        <f>IF(A175="F","F","")</f>
        <v/>
      </c>
      <c r="B179" s="263"/>
      <c r="C179" s="284"/>
      <c r="D179" s="387"/>
      <c r="E179" s="387"/>
      <c r="F179" s="388"/>
      <c r="G179" s="388"/>
      <c r="H179" s="389"/>
      <c r="I179" s="389"/>
    </row>
    <row r="180" spans="1:9" hidden="1" x14ac:dyDescent="0.25">
      <c r="A180" s="267" t="str">
        <f>IF(A175="F","F","")</f>
        <v/>
      </c>
      <c r="B180" s="263"/>
      <c r="C180" s="272" t="s">
        <v>287</v>
      </c>
      <c r="D180" s="387"/>
      <c r="E180" s="387"/>
      <c r="F180" s="387"/>
      <c r="G180" s="387"/>
      <c r="H180" s="387"/>
      <c r="I180" s="387"/>
    </row>
    <row r="181" spans="1:9" hidden="1" x14ac:dyDescent="0.25">
      <c r="A181" s="267" t="str">
        <f>IF(A175="F","F","")</f>
        <v/>
      </c>
      <c r="B181" s="2"/>
      <c r="C181" s="2"/>
      <c r="D181" s="2"/>
      <c r="E181" s="2"/>
      <c r="F181" s="2"/>
      <c r="G181" s="2"/>
      <c r="H181" s="264"/>
      <c r="I181" s="264"/>
    </row>
    <row r="182" spans="1:9" ht="26.25" hidden="1" x14ac:dyDescent="0.25">
      <c r="A182" s="267" t="str">
        <f>IF(A183="F","F","")</f>
        <v/>
      </c>
      <c r="B182" s="268" t="s">
        <v>241</v>
      </c>
      <c r="C182" s="268" t="s">
        <v>6</v>
      </c>
      <c r="D182" s="269" t="s">
        <v>7</v>
      </c>
      <c r="E182" s="268" t="s">
        <v>240</v>
      </c>
      <c r="F182" s="390" t="s">
        <v>281</v>
      </c>
      <c r="G182" s="390"/>
      <c r="H182" s="390" t="s">
        <v>282</v>
      </c>
      <c r="I182" s="390"/>
    </row>
    <row r="183" spans="1:9" hidden="1" x14ac:dyDescent="0.25">
      <c r="A183" s="267" t="str">
        <f>IF(C183&lt;&gt;"","F","")</f>
        <v/>
      </c>
      <c r="B183" s="270" t="s">
        <v>283</v>
      </c>
      <c r="C183" s="283"/>
      <c r="D183" s="283"/>
      <c r="E183" s="283"/>
      <c r="F183" s="391" t="e">
        <f>MEDIAN(F185:G187)</f>
        <v>#NUM!</v>
      </c>
      <c r="G183" s="391"/>
      <c r="H183" s="392"/>
      <c r="I183" s="392"/>
    </row>
    <row r="184" spans="1:9" hidden="1" x14ac:dyDescent="0.25">
      <c r="A184" s="267" t="str">
        <f>IF(A183="F","F","")</f>
        <v/>
      </c>
      <c r="B184" s="263"/>
      <c r="C184" s="271" t="s">
        <v>284</v>
      </c>
      <c r="D184" s="393" t="s">
        <v>285</v>
      </c>
      <c r="E184" s="393"/>
      <c r="F184" s="394" t="s">
        <v>286</v>
      </c>
      <c r="G184" s="394"/>
      <c r="H184" s="394" t="s">
        <v>242</v>
      </c>
      <c r="I184" s="394"/>
    </row>
    <row r="185" spans="1:9" hidden="1" x14ac:dyDescent="0.25">
      <c r="A185" s="267" t="str">
        <f>IF(A183="F","F","")</f>
        <v/>
      </c>
      <c r="B185" s="263"/>
      <c r="C185" s="284"/>
      <c r="D185" s="387"/>
      <c r="E185" s="387"/>
      <c r="F185" s="388"/>
      <c r="G185" s="388"/>
      <c r="H185" s="389"/>
      <c r="I185" s="389"/>
    </row>
    <row r="186" spans="1:9" hidden="1" x14ac:dyDescent="0.25">
      <c r="A186" s="267" t="str">
        <f>IF(A183="F","F","")</f>
        <v/>
      </c>
      <c r="B186" s="263"/>
      <c r="C186" s="284"/>
      <c r="D186" s="387"/>
      <c r="E186" s="387"/>
      <c r="F186" s="388"/>
      <c r="G186" s="388"/>
      <c r="H186" s="389"/>
      <c r="I186" s="389"/>
    </row>
    <row r="187" spans="1:9" hidden="1" x14ac:dyDescent="0.25">
      <c r="A187" s="267" t="str">
        <f>IF(A183="F","F","")</f>
        <v/>
      </c>
      <c r="B187" s="263"/>
      <c r="C187" s="284"/>
      <c r="D187" s="387"/>
      <c r="E187" s="387"/>
      <c r="F187" s="388"/>
      <c r="G187" s="388"/>
      <c r="H187" s="389"/>
      <c r="I187" s="389"/>
    </row>
    <row r="188" spans="1:9" hidden="1" x14ac:dyDescent="0.25">
      <c r="A188" s="267" t="str">
        <f>IF(A183="F","F","")</f>
        <v/>
      </c>
      <c r="B188" s="263"/>
      <c r="C188" s="272" t="s">
        <v>287</v>
      </c>
      <c r="D188" s="387"/>
      <c r="E188" s="387"/>
      <c r="F188" s="387"/>
      <c r="G188" s="387"/>
      <c r="H188" s="387"/>
      <c r="I188" s="387"/>
    </row>
    <row r="189" spans="1:9" hidden="1" x14ac:dyDescent="0.25">
      <c r="A189" s="267" t="str">
        <f>IF(A183="F","F","")</f>
        <v/>
      </c>
      <c r="B189" s="2"/>
      <c r="C189" s="2"/>
      <c r="D189" s="2"/>
      <c r="E189" s="2"/>
      <c r="F189" s="2"/>
      <c r="G189" s="2"/>
      <c r="H189" s="264"/>
      <c r="I189" s="264"/>
    </row>
    <row r="190" spans="1:9" ht="26.25" hidden="1" x14ac:dyDescent="0.25">
      <c r="A190" s="267" t="str">
        <f>IF(A191="F","F","")</f>
        <v/>
      </c>
      <c r="B190" s="268" t="s">
        <v>241</v>
      </c>
      <c r="C190" s="268" t="s">
        <v>6</v>
      </c>
      <c r="D190" s="269" t="s">
        <v>7</v>
      </c>
      <c r="E190" s="268" t="s">
        <v>240</v>
      </c>
      <c r="F190" s="390" t="s">
        <v>281</v>
      </c>
      <c r="G190" s="390"/>
      <c r="H190" s="390" t="s">
        <v>282</v>
      </c>
      <c r="I190" s="390"/>
    </row>
    <row r="191" spans="1:9" hidden="1" x14ac:dyDescent="0.25">
      <c r="A191" s="267" t="str">
        <f>IF(C191&lt;&gt;"","F","")</f>
        <v/>
      </c>
      <c r="B191" s="270" t="s">
        <v>283</v>
      </c>
      <c r="C191" s="283"/>
      <c r="D191" s="283"/>
      <c r="E191" s="283"/>
      <c r="F191" s="391" t="e">
        <f>MEDIAN(F193:G195)</f>
        <v>#NUM!</v>
      </c>
      <c r="G191" s="391"/>
      <c r="H191" s="392"/>
      <c r="I191" s="392"/>
    </row>
    <row r="192" spans="1:9" hidden="1" x14ac:dyDescent="0.25">
      <c r="A192" s="267" t="str">
        <f>IF(A191="F","F","")</f>
        <v/>
      </c>
      <c r="B192" s="263"/>
      <c r="C192" s="271" t="s">
        <v>284</v>
      </c>
      <c r="D192" s="393" t="s">
        <v>285</v>
      </c>
      <c r="E192" s="393"/>
      <c r="F192" s="394" t="s">
        <v>286</v>
      </c>
      <c r="G192" s="394"/>
      <c r="H192" s="394" t="s">
        <v>242</v>
      </c>
      <c r="I192" s="394"/>
    </row>
    <row r="193" spans="1:9" hidden="1" x14ac:dyDescent="0.25">
      <c r="A193" s="267" t="str">
        <f>IF(A191="F","F","")</f>
        <v/>
      </c>
      <c r="B193" s="263"/>
      <c r="C193" s="284"/>
      <c r="D193" s="387"/>
      <c r="E193" s="387"/>
      <c r="F193" s="388"/>
      <c r="G193" s="388"/>
      <c r="H193" s="389"/>
      <c r="I193" s="389"/>
    </row>
    <row r="194" spans="1:9" hidden="1" x14ac:dyDescent="0.25">
      <c r="A194" s="267" t="str">
        <f>IF(A191="F","F","")</f>
        <v/>
      </c>
      <c r="B194" s="263"/>
      <c r="C194" s="284"/>
      <c r="D194" s="387"/>
      <c r="E194" s="387"/>
      <c r="F194" s="388"/>
      <c r="G194" s="388"/>
      <c r="H194" s="389"/>
      <c r="I194" s="389"/>
    </row>
    <row r="195" spans="1:9" hidden="1" x14ac:dyDescent="0.25">
      <c r="A195" s="267" t="str">
        <f>IF(A191="F","F","")</f>
        <v/>
      </c>
      <c r="B195" s="263"/>
      <c r="C195" s="284"/>
      <c r="D195" s="387"/>
      <c r="E195" s="387"/>
      <c r="F195" s="388"/>
      <c r="G195" s="388"/>
      <c r="H195" s="389"/>
      <c r="I195" s="389"/>
    </row>
    <row r="196" spans="1:9" hidden="1" x14ac:dyDescent="0.25">
      <c r="A196" s="267" t="str">
        <f>IF(A191="F","F","")</f>
        <v/>
      </c>
      <c r="B196" s="263"/>
      <c r="C196" s="272" t="s">
        <v>287</v>
      </c>
      <c r="D196" s="387"/>
      <c r="E196" s="387"/>
      <c r="F196" s="387"/>
      <c r="G196" s="387"/>
      <c r="H196" s="387"/>
      <c r="I196" s="387"/>
    </row>
    <row r="197" spans="1:9" hidden="1" x14ac:dyDescent="0.25">
      <c r="A197" s="267" t="str">
        <f>IF(A191="F","F","")</f>
        <v/>
      </c>
      <c r="B197" s="2"/>
      <c r="C197" s="2"/>
      <c r="D197" s="2"/>
      <c r="E197" s="2"/>
      <c r="F197" s="2"/>
      <c r="G197" s="2"/>
      <c r="H197" s="264"/>
      <c r="I197" s="264"/>
    </row>
    <row r="198" spans="1:9" ht="26.25" hidden="1" x14ac:dyDescent="0.25">
      <c r="A198" s="267" t="str">
        <f>IF(A199="F","F","")</f>
        <v/>
      </c>
      <c r="B198" s="268" t="s">
        <v>241</v>
      </c>
      <c r="C198" s="268" t="s">
        <v>6</v>
      </c>
      <c r="D198" s="269" t="s">
        <v>7</v>
      </c>
      <c r="E198" s="268" t="s">
        <v>240</v>
      </c>
      <c r="F198" s="390" t="s">
        <v>281</v>
      </c>
      <c r="G198" s="390"/>
      <c r="H198" s="390" t="s">
        <v>282</v>
      </c>
      <c r="I198" s="390"/>
    </row>
    <row r="199" spans="1:9" hidden="1" x14ac:dyDescent="0.25">
      <c r="A199" s="267" t="str">
        <f>IF(C199&lt;&gt;"","F","")</f>
        <v/>
      </c>
      <c r="B199" s="270" t="s">
        <v>283</v>
      </c>
      <c r="C199" s="283"/>
      <c r="D199" s="283"/>
      <c r="E199" s="283"/>
      <c r="F199" s="391" t="e">
        <f>MEDIAN(F201:G203)</f>
        <v>#NUM!</v>
      </c>
      <c r="G199" s="391"/>
      <c r="H199" s="392"/>
      <c r="I199" s="392"/>
    </row>
    <row r="200" spans="1:9" hidden="1" x14ac:dyDescent="0.25">
      <c r="A200" s="267" t="str">
        <f>IF(A199="F","F","")</f>
        <v/>
      </c>
      <c r="B200" s="263"/>
      <c r="C200" s="271" t="s">
        <v>284</v>
      </c>
      <c r="D200" s="393" t="s">
        <v>285</v>
      </c>
      <c r="E200" s="393"/>
      <c r="F200" s="394" t="s">
        <v>286</v>
      </c>
      <c r="G200" s="394"/>
      <c r="H200" s="394" t="s">
        <v>242</v>
      </c>
      <c r="I200" s="394"/>
    </row>
    <row r="201" spans="1:9" hidden="1" x14ac:dyDescent="0.25">
      <c r="A201" s="267" t="str">
        <f>IF(A199="F","F","")</f>
        <v/>
      </c>
      <c r="B201" s="263"/>
      <c r="C201" s="284"/>
      <c r="D201" s="387"/>
      <c r="E201" s="387"/>
      <c r="F201" s="388"/>
      <c r="G201" s="388"/>
      <c r="H201" s="389"/>
      <c r="I201" s="389"/>
    </row>
    <row r="202" spans="1:9" hidden="1" x14ac:dyDescent="0.25">
      <c r="A202" s="267" t="str">
        <f>IF(A199="F","F","")</f>
        <v/>
      </c>
      <c r="B202" s="263"/>
      <c r="C202" s="284"/>
      <c r="D202" s="387"/>
      <c r="E202" s="387"/>
      <c r="F202" s="388"/>
      <c r="G202" s="388"/>
      <c r="H202" s="389"/>
      <c r="I202" s="389"/>
    </row>
    <row r="203" spans="1:9" hidden="1" x14ac:dyDescent="0.25">
      <c r="A203" s="267" t="str">
        <f>IF(A199="F","F","")</f>
        <v/>
      </c>
      <c r="B203" s="263"/>
      <c r="C203" s="284"/>
      <c r="D203" s="387"/>
      <c r="E203" s="387"/>
      <c r="F203" s="388"/>
      <c r="G203" s="388"/>
      <c r="H203" s="389"/>
      <c r="I203" s="389"/>
    </row>
    <row r="204" spans="1:9" hidden="1" x14ac:dyDescent="0.25">
      <c r="A204" s="267" t="str">
        <f>IF(A199="F","F","")</f>
        <v/>
      </c>
      <c r="B204" s="263"/>
      <c r="C204" s="272" t="s">
        <v>287</v>
      </c>
      <c r="D204" s="387"/>
      <c r="E204" s="387"/>
      <c r="F204" s="387"/>
      <c r="G204" s="387"/>
      <c r="H204" s="387"/>
      <c r="I204" s="387"/>
    </row>
    <row r="205" spans="1:9" hidden="1" x14ac:dyDescent="0.25">
      <c r="A205" s="267" t="str">
        <f>IF(A199="F","F","")</f>
        <v/>
      </c>
      <c r="B205" s="2"/>
      <c r="C205" s="2"/>
      <c r="D205" s="2"/>
      <c r="E205" s="2"/>
      <c r="F205" s="2"/>
      <c r="G205" s="2"/>
      <c r="H205" s="264"/>
      <c r="I205" s="264"/>
    </row>
    <row r="206" spans="1:9" ht="26.25" hidden="1" x14ac:dyDescent="0.25">
      <c r="A206" s="267" t="str">
        <f>IF(A207="F","F","")</f>
        <v/>
      </c>
      <c r="B206" s="268" t="s">
        <v>241</v>
      </c>
      <c r="C206" s="268" t="s">
        <v>6</v>
      </c>
      <c r="D206" s="269" t="s">
        <v>7</v>
      </c>
      <c r="E206" s="268" t="s">
        <v>240</v>
      </c>
      <c r="F206" s="390" t="s">
        <v>281</v>
      </c>
      <c r="G206" s="390"/>
      <c r="H206" s="390" t="s">
        <v>282</v>
      </c>
      <c r="I206" s="390"/>
    </row>
    <row r="207" spans="1:9" hidden="1" x14ac:dyDescent="0.25">
      <c r="A207" s="267" t="str">
        <f>IF(C207&lt;&gt;"","F","")</f>
        <v/>
      </c>
      <c r="B207" s="270" t="s">
        <v>283</v>
      </c>
      <c r="C207" s="283"/>
      <c r="D207" s="283"/>
      <c r="E207" s="283"/>
      <c r="F207" s="391" t="e">
        <f>MEDIAN(F209:G211)</f>
        <v>#NUM!</v>
      </c>
      <c r="G207" s="391"/>
      <c r="H207" s="392"/>
      <c r="I207" s="392"/>
    </row>
    <row r="208" spans="1:9" hidden="1" x14ac:dyDescent="0.25">
      <c r="A208" s="267" t="str">
        <f>IF(A207="F","F","")</f>
        <v/>
      </c>
      <c r="B208" s="263"/>
      <c r="C208" s="271" t="s">
        <v>284</v>
      </c>
      <c r="D208" s="393" t="s">
        <v>285</v>
      </c>
      <c r="E208" s="393"/>
      <c r="F208" s="394" t="s">
        <v>286</v>
      </c>
      <c r="G208" s="394"/>
      <c r="H208" s="394" t="s">
        <v>242</v>
      </c>
      <c r="I208" s="394"/>
    </row>
    <row r="209" spans="1:9" hidden="1" x14ac:dyDescent="0.25">
      <c r="A209" s="267" t="str">
        <f>IF(A207="F","F","")</f>
        <v/>
      </c>
      <c r="B209" s="263"/>
      <c r="C209" s="284"/>
      <c r="D209" s="387"/>
      <c r="E209" s="387"/>
      <c r="F209" s="388"/>
      <c r="G209" s="388"/>
      <c r="H209" s="389"/>
      <c r="I209" s="389"/>
    </row>
    <row r="210" spans="1:9" hidden="1" x14ac:dyDescent="0.25">
      <c r="A210" s="267" t="str">
        <f>IF(A207="F","F","")</f>
        <v/>
      </c>
      <c r="B210" s="263"/>
      <c r="C210" s="284"/>
      <c r="D210" s="387"/>
      <c r="E210" s="387"/>
      <c r="F210" s="388"/>
      <c r="G210" s="388"/>
      <c r="H210" s="389"/>
      <c r="I210" s="389"/>
    </row>
    <row r="211" spans="1:9" hidden="1" x14ac:dyDescent="0.25">
      <c r="A211" s="267" t="str">
        <f>IF(A207="F","F","")</f>
        <v/>
      </c>
      <c r="B211" s="263"/>
      <c r="C211" s="284"/>
      <c r="D211" s="387"/>
      <c r="E211" s="387"/>
      <c r="F211" s="388"/>
      <c r="G211" s="388"/>
      <c r="H211" s="389"/>
      <c r="I211" s="389"/>
    </row>
    <row r="212" spans="1:9" hidden="1" x14ac:dyDescent="0.25">
      <c r="A212" s="267" t="str">
        <f>IF(A207="F","F","")</f>
        <v/>
      </c>
      <c r="B212" s="263"/>
      <c r="C212" s="272" t="s">
        <v>287</v>
      </c>
      <c r="D212" s="387"/>
      <c r="E212" s="387"/>
      <c r="F212" s="387"/>
      <c r="G212" s="387"/>
      <c r="H212" s="387"/>
      <c r="I212" s="387"/>
    </row>
    <row r="213" spans="1:9" hidden="1" x14ac:dyDescent="0.25">
      <c r="A213" s="267" t="str">
        <f>IF(A207="F","F","")</f>
        <v/>
      </c>
      <c r="B213" s="2"/>
      <c r="C213" s="2"/>
      <c r="D213" s="2"/>
      <c r="E213" s="2"/>
      <c r="F213" s="2"/>
      <c r="G213" s="2"/>
      <c r="H213" s="264"/>
      <c r="I213" s="264"/>
    </row>
    <row r="214" spans="1:9" ht="26.25" hidden="1" x14ac:dyDescent="0.25">
      <c r="A214" s="267" t="str">
        <f>IF(A215="F","F","")</f>
        <v/>
      </c>
      <c r="B214" s="268" t="s">
        <v>241</v>
      </c>
      <c r="C214" s="268" t="s">
        <v>6</v>
      </c>
      <c r="D214" s="269" t="s">
        <v>7</v>
      </c>
      <c r="E214" s="268" t="s">
        <v>240</v>
      </c>
      <c r="F214" s="390" t="s">
        <v>281</v>
      </c>
      <c r="G214" s="390"/>
      <c r="H214" s="390" t="s">
        <v>282</v>
      </c>
      <c r="I214" s="390"/>
    </row>
    <row r="215" spans="1:9" hidden="1" x14ac:dyDescent="0.25">
      <c r="A215" s="267" t="str">
        <f>IF(C215&lt;&gt;"","F","")</f>
        <v/>
      </c>
      <c r="B215" s="270" t="s">
        <v>283</v>
      </c>
      <c r="C215" s="283"/>
      <c r="D215" s="283"/>
      <c r="E215" s="283"/>
      <c r="F215" s="391" t="e">
        <f>MEDIAN(F217:G219)</f>
        <v>#NUM!</v>
      </c>
      <c r="G215" s="391"/>
      <c r="H215" s="392"/>
      <c r="I215" s="392"/>
    </row>
    <row r="216" spans="1:9" hidden="1" x14ac:dyDescent="0.25">
      <c r="A216" s="267" t="str">
        <f>IF(A215="F","F","")</f>
        <v/>
      </c>
      <c r="B216" s="263"/>
      <c r="C216" s="271" t="s">
        <v>284</v>
      </c>
      <c r="D216" s="393" t="s">
        <v>285</v>
      </c>
      <c r="E216" s="393"/>
      <c r="F216" s="394" t="s">
        <v>286</v>
      </c>
      <c r="G216" s="394"/>
      <c r="H216" s="394" t="s">
        <v>242</v>
      </c>
      <c r="I216" s="394"/>
    </row>
    <row r="217" spans="1:9" hidden="1" x14ac:dyDescent="0.25">
      <c r="A217" s="267" t="str">
        <f>IF(A215="F","F","")</f>
        <v/>
      </c>
      <c r="B217" s="263"/>
      <c r="C217" s="284"/>
      <c r="D217" s="387"/>
      <c r="E217" s="387"/>
      <c r="F217" s="388"/>
      <c r="G217" s="388"/>
      <c r="H217" s="389"/>
      <c r="I217" s="389"/>
    </row>
    <row r="218" spans="1:9" hidden="1" x14ac:dyDescent="0.25">
      <c r="A218" s="267" t="str">
        <f>IF(A215="F","F","")</f>
        <v/>
      </c>
      <c r="B218" s="263"/>
      <c r="C218" s="284"/>
      <c r="D218" s="387"/>
      <c r="E218" s="387"/>
      <c r="F218" s="388"/>
      <c r="G218" s="388"/>
      <c r="H218" s="389"/>
      <c r="I218" s="389"/>
    </row>
    <row r="219" spans="1:9" hidden="1" x14ac:dyDescent="0.25">
      <c r="A219" s="267" t="str">
        <f>IF(A215="F","F","")</f>
        <v/>
      </c>
      <c r="B219" s="263"/>
      <c r="C219" s="284"/>
      <c r="D219" s="387"/>
      <c r="E219" s="387"/>
      <c r="F219" s="388"/>
      <c r="G219" s="388"/>
      <c r="H219" s="389"/>
      <c r="I219" s="389"/>
    </row>
    <row r="220" spans="1:9" hidden="1" x14ac:dyDescent="0.25">
      <c r="A220" s="267" t="str">
        <f>IF(A215="F","F","")</f>
        <v/>
      </c>
      <c r="B220" s="263"/>
      <c r="C220" s="272" t="s">
        <v>287</v>
      </c>
      <c r="D220" s="387"/>
      <c r="E220" s="387"/>
      <c r="F220" s="387"/>
      <c r="G220" s="387"/>
      <c r="H220" s="387"/>
      <c r="I220" s="387"/>
    </row>
    <row r="221" spans="1:9" hidden="1" x14ac:dyDescent="0.25">
      <c r="A221" s="267" t="str">
        <f>IF(A215="F","F","")</f>
        <v/>
      </c>
      <c r="B221" s="2"/>
      <c r="C221" s="2"/>
      <c r="D221" s="2"/>
      <c r="E221" s="2"/>
      <c r="F221" s="2"/>
      <c r="G221" s="2"/>
      <c r="H221" s="264"/>
      <c r="I221" s="264"/>
    </row>
    <row r="222" spans="1:9" ht="26.25" hidden="1" x14ac:dyDescent="0.25">
      <c r="A222" s="267" t="str">
        <f>IF(A223="F","F","")</f>
        <v/>
      </c>
      <c r="B222" s="268" t="s">
        <v>241</v>
      </c>
      <c r="C222" s="268" t="s">
        <v>6</v>
      </c>
      <c r="D222" s="269" t="s">
        <v>7</v>
      </c>
      <c r="E222" s="268" t="s">
        <v>240</v>
      </c>
      <c r="F222" s="390" t="s">
        <v>281</v>
      </c>
      <c r="G222" s="390"/>
      <c r="H222" s="390" t="s">
        <v>282</v>
      </c>
      <c r="I222" s="390"/>
    </row>
    <row r="223" spans="1:9" hidden="1" x14ac:dyDescent="0.25">
      <c r="A223" s="267" t="str">
        <f>IF(C223&lt;&gt;"","F","")</f>
        <v/>
      </c>
      <c r="B223" s="270" t="s">
        <v>283</v>
      </c>
      <c r="C223" s="283"/>
      <c r="D223" s="283"/>
      <c r="E223" s="283"/>
      <c r="F223" s="391" t="e">
        <f>MEDIAN(F225:G227)</f>
        <v>#NUM!</v>
      </c>
      <c r="G223" s="391"/>
      <c r="H223" s="392"/>
      <c r="I223" s="392"/>
    </row>
    <row r="224" spans="1:9" hidden="1" x14ac:dyDescent="0.25">
      <c r="A224" s="267" t="str">
        <f>IF(A223="F","F","")</f>
        <v/>
      </c>
      <c r="B224" s="263"/>
      <c r="C224" s="271" t="s">
        <v>284</v>
      </c>
      <c r="D224" s="393" t="s">
        <v>285</v>
      </c>
      <c r="E224" s="393"/>
      <c r="F224" s="394" t="s">
        <v>286</v>
      </c>
      <c r="G224" s="394"/>
      <c r="H224" s="394" t="s">
        <v>242</v>
      </c>
      <c r="I224" s="394"/>
    </row>
    <row r="225" spans="1:9" hidden="1" x14ac:dyDescent="0.25">
      <c r="A225" s="267" t="str">
        <f>IF(A223="F","F","")</f>
        <v/>
      </c>
      <c r="B225" s="263"/>
      <c r="C225" s="284"/>
      <c r="D225" s="387"/>
      <c r="E225" s="387"/>
      <c r="F225" s="388"/>
      <c r="G225" s="388"/>
      <c r="H225" s="389"/>
      <c r="I225" s="389"/>
    </row>
    <row r="226" spans="1:9" hidden="1" x14ac:dyDescent="0.25">
      <c r="A226" s="267" t="str">
        <f>IF(A223="F","F","")</f>
        <v/>
      </c>
      <c r="B226" s="263"/>
      <c r="C226" s="284"/>
      <c r="D226" s="387"/>
      <c r="E226" s="387"/>
      <c r="F226" s="388"/>
      <c r="G226" s="388"/>
      <c r="H226" s="389"/>
      <c r="I226" s="389"/>
    </row>
    <row r="227" spans="1:9" hidden="1" x14ac:dyDescent="0.25">
      <c r="A227" s="267" t="str">
        <f>IF(A223="F","F","")</f>
        <v/>
      </c>
      <c r="B227" s="263"/>
      <c r="C227" s="284"/>
      <c r="D227" s="387"/>
      <c r="E227" s="387"/>
      <c r="F227" s="388"/>
      <c r="G227" s="388"/>
      <c r="H227" s="389"/>
      <c r="I227" s="389"/>
    </row>
    <row r="228" spans="1:9" hidden="1" x14ac:dyDescent="0.25">
      <c r="A228" s="267" t="str">
        <f>IF(A223="F","F","")</f>
        <v/>
      </c>
      <c r="B228" s="263"/>
      <c r="C228" s="272" t="s">
        <v>287</v>
      </c>
      <c r="D228" s="387"/>
      <c r="E228" s="387"/>
      <c r="F228" s="387"/>
      <c r="G228" s="387"/>
      <c r="H228" s="387"/>
      <c r="I228" s="387"/>
    </row>
    <row r="229" spans="1:9" hidden="1" x14ac:dyDescent="0.25">
      <c r="A229" s="267" t="str">
        <f>IF(A223="F","F","")</f>
        <v/>
      </c>
      <c r="B229" s="2"/>
      <c r="C229" s="2"/>
      <c r="D229" s="2"/>
      <c r="E229" s="2"/>
      <c r="F229" s="2"/>
      <c r="G229" s="2"/>
      <c r="H229" s="264"/>
      <c r="I229" s="264"/>
    </row>
    <row r="230" spans="1:9" ht="26.25" hidden="1" x14ac:dyDescent="0.25">
      <c r="A230" s="267" t="str">
        <f>IF(A231="F","F","")</f>
        <v/>
      </c>
      <c r="B230" s="268" t="s">
        <v>241</v>
      </c>
      <c r="C230" s="268" t="s">
        <v>6</v>
      </c>
      <c r="D230" s="269" t="s">
        <v>7</v>
      </c>
      <c r="E230" s="268" t="s">
        <v>240</v>
      </c>
      <c r="F230" s="390" t="s">
        <v>281</v>
      </c>
      <c r="G230" s="390"/>
      <c r="H230" s="390" t="s">
        <v>282</v>
      </c>
      <c r="I230" s="390"/>
    </row>
    <row r="231" spans="1:9" hidden="1" x14ac:dyDescent="0.25">
      <c r="A231" s="267" t="str">
        <f>IF(C231&lt;&gt;"","F","")</f>
        <v/>
      </c>
      <c r="B231" s="270" t="s">
        <v>283</v>
      </c>
      <c r="C231" s="283"/>
      <c r="D231" s="283"/>
      <c r="E231" s="283"/>
      <c r="F231" s="391" t="e">
        <f>MEDIAN(F233:G235)</f>
        <v>#NUM!</v>
      </c>
      <c r="G231" s="391"/>
      <c r="H231" s="392"/>
      <c r="I231" s="392"/>
    </row>
    <row r="232" spans="1:9" hidden="1" x14ac:dyDescent="0.25">
      <c r="A232" s="267" t="str">
        <f>IF(A231="F","F","")</f>
        <v/>
      </c>
      <c r="B232" s="263"/>
      <c r="C232" s="271" t="s">
        <v>284</v>
      </c>
      <c r="D232" s="393" t="s">
        <v>285</v>
      </c>
      <c r="E232" s="393"/>
      <c r="F232" s="394" t="s">
        <v>286</v>
      </c>
      <c r="G232" s="394"/>
      <c r="H232" s="394" t="s">
        <v>242</v>
      </c>
      <c r="I232" s="394"/>
    </row>
    <row r="233" spans="1:9" hidden="1" x14ac:dyDescent="0.25">
      <c r="A233" s="267" t="str">
        <f>IF(A231="F","F","")</f>
        <v/>
      </c>
      <c r="B233" s="263"/>
      <c r="C233" s="284"/>
      <c r="D233" s="387"/>
      <c r="E233" s="387"/>
      <c r="F233" s="388"/>
      <c r="G233" s="388"/>
      <c r="H233" s="389"/>
      <c r="I233" s="389"/>
    </row>
    <row r="234" spans="1:9" hidden="1" x14ac:dyDescent="0.25">
      <c r="A234" s="267" t="str">
        <f>IF(A231="F","F","")</f>
        <v/>
      </c>
      <c r="B234" s="263"/>
      <c r="C234" s="284"/>
      <c r="D234" s="387"/>
      <c r="E234" s="387"/>
      <c r="F234" s="388"/>
      <c r="G234" s="388"/>
      <c r="H234" s="389"/>
      <c r="I234" s="389"/>
    </row>
    <row r="235" spans="1:9" hidden="1" x14ac:dyDescent="0.25">
      <c r="A235" s="267" t="str">
        <f>IF(A231="F","F","")</f>
        <v/>
      </c>
      <c r="B235" s="263"/>
      <c r="C235" s="284"/>
      <c r="D235" s="387"/>
      <c r="E235" s="387"/>
      <c r="F235" s="388"/>
      <c r="G235" s="388"/>
      <c r="H235" s="389"/>
      <c r="I235" s="389"/>
    </row>
    <row r="236" spans="1:9" hidden="1" x14ac:dyDescent="0.25">
      <c r="A236" s="267" t="str">
        <f>IF(A231="F","F","")</f>
        <v/>
      </c>
      <c r="B236" s="263"/>
      <c r="C236" s="272" t="s">
        <v>287</v>
      </c>
      <c r="D236" s="387"/>
      <c r="E236" s="387"/>
      <c r="F236" s="387"/>
      <c r="G236" s="387"/>
      <c r="H236" s="387"/>
      <c r="I236" s="387"/>
    </row>
    <row r="237" spans="1:9" hidden="1" x14ac:dyDescent="0.25">
      <c r="A237" s="267" t="str">
        <f>IF(A231="F","F","")</f>
        <v/>
      </c>
      <c r="B237" s="2"/>
      <c r="C237" s="2"/>
      <c r="D237" s="2"/>
      <c r="E237" s="2"/>
      <c r="F237" s="2"/>
      <c r="G237" s="2"/>
      <c r="H237" s="264"/>
      <c r="I237" s="264"/>
    </row>
    <row r="238" spans="1:9" ht="26.25" hidden="1" x14ac:dyDescent="0.25">
      <c r="A238" s="267" t="str">
        <f>IF(A239="F","F","")</f>
        <v/>
      </c>
      <c r="B238" s="268" t="s">
        <v>241</v>
      </c>
      <c r="C238" s="268" t="s">
        <v>6</v>
      </c>
      <c r="D238" s="269" t="s">
        <v>7</v>
      </c>
      <c r="E238" s="268" t="s">
        <v>240</v>
      </c>
      <c r="F238" s="390" t="s">
        <v>281</v>
      </c>
      <c r="G238" s="390"/>
      <c r="H238" s="390" t="s">
        <v>282</v>
      </c>
      <c r="I238" s="390"/>
    </row>
    <row r="239" spans="1:9" hidden="1" x14ac:dyDescent="0.25">
      <c r="A239" s="267" t="str">
        <f>IF(C239&lt;&gt;"","F","")</f>
        <v/>
      </c>
      <c r="B239" s="270" t="s">
        <v>283</v>
      </c>
      <c r="C239" s="283"/>
      <c r="D239" s="283"/>
      <c r="E239" s="283"/>
      <c r="F239" s="391" t="e">
        <f>MEDIAN(F241:G243)</f>
        <v>#NUM!</v>
      </c>
      <c r="G239" s="391"/>
      <c r="H239" s="392"/>
      <c r="I239" s="392"/>
    </row>
    <row r="240" spans="1:9" hidden="1" x14ac:dyDescent="0.25">
      <c r="A240" s="267" t="str">
        <f>IF(A239="F","F","")</f>
        <v/>
      </c>
      <c r="B240" s="263"/>
      <c r="C240" s="271" t="s">
        <v>284</v>
      </c>
      <c r="D240" s="393" t="s">
        <v>285</v>
      </c>
      <c r="E240" s="393"/>
      <c r="F240" s="394" t="s">
        <v>286</v>
      </c>
      <c r="G240" s="394"/>
      <c r="H240" s="394" t="s">
        <v>242</v>
      </c>
      <c r="I240" s="394"/>
    </row>
    <row r="241" spans="1:9" hidden="1" x14ac:dyDescent="0.25">
      <c r="A241" s="267" t="str">
        <f>IF(A239="F","F","")</f>
        <v/>
      </c>
      <c r="B241" s="263"/>
      <c r="C241" s="284"/>
      <c r="D241" s="387"/>
      <c r="E241" s="387"/>
      <c r="F241" s="388"/>
      <c r="G241" s="388"/>
      <c r="H241" s="389"/>
      <c r="I241" s="389"/>
    </row>
    <row r="242" spans="1:9" hidden="1" x14ac:dyDescent="0.25">
      <c r="A242" s="267" t="str">
        <f>IF(A239="F","F","")</f>
        <v/>
      </c>
      <c r="B242" s="263"/>
      <c r="C242" s="284"/>
      <c r="D242" s="387"/>
      <c r="E242" s="387"/>
      <c r="F242" s="388"/>
      <c r="G242" s="388"/>
      <c r="H242" s="389"/>
      <c r="I242" s="389"/>
    </row>
    <row r="243" spans="1:9" hidden="1" x14ac:dyDescent="0.25">
      <c r="A243" s="267" t="str">
        <f>IF(A239="F","F","")</f>
        <v/>
      </c>
      <c r="B243" s="263"/>
      <c r="C243" s="284"/>
      <c r="D243" s="387"/>
      <c r="E243" s="387"/>
      <c r="F243" s="388"/>
      <c r="G243" s="388"/>
      <c r="H243" s="389"/>
      <c r="I243" s="389"/>
    </row>
    <row r="244" spans="1:9" hidden="1" x14ac:dyDescent="0.25">
      <c r="A244" s="267" t="str">
        <f>IF(A239="F","F","")</f>
        <v/>
      </c>
      <c r="B244" s="263"/>
      <c r="C244" s="272" t="s">
        <v>287</v>
      </c>
      <c r="D244" s="387"/>
      <c r="E244" s="387"/>
      <c r="F244" s="387"/>
      <c r="G244" s="387"/>
      <c r="H244" s="387"/>
      <c r="I244" s="387"/>
    </row>
    <row r="245" spans="1:9" hidden="1" x14ac:dyDescent="0.25">
      <c r="A245" s="267" t="str">
        <f>IF(A239="F","F","")</f>
        <v/>
      </c>
      <c r="B245" s="2"/>
      <c r="C245" s="2"/>
      <c r="D245" s="2"/>
      <c r="E245" s="2"/>
      <c r="F245" s="2"/>
      <c r="G245" s="2"/>
      <c r="H245" s="264"/>
      <c r="I245" s="264"/>
    </row>
    <row r="246" spans="1:9" ht="26.25" hidden="1" x14ac:dyDescent="0.25">
      <c r="A246" s="267" t="str">
        <f>IF(A247="F","F","")</f>
        <v/>
      </c>
      <c r="B246" s="268" t="s">
        <v>241</v>
      </c>
      <c r="C246" s="268" t="s">
        <v>6</v>
      </c>
      <c r="D246" s="269" t="s">
        <v>7</v>
      </c>
      <c r="E246" s="268" t="s">
        <v>240</v>
      </c>
      <c r="F246" s="390" t="s">
        <v>281</v>
      </c>
      <c r="G246" s="390"/>
      <c r="H246" s="390" t="s">
        <v>282</v>
      </c>
      <c r="I246" s="390"/>
    </row>
    <row r="247" spans="1:9" hidden="1" x14ac:dyDescent="0.25">
      <c r="A247" s="267" t="str">
        <f>IF(C247&lt;&gt;"","F","")</f>
        <v/>
      </c>
      <c r="B247" s="270" t="s">
        <v>283</v>
      </c>
      <c r="C247" s="283"/>
      <c r="D247" s="283"/>
      <c r="E247" s="283"/>
      <c r="F247" s="391" t="e">
        <f>MEDIAN(F249:G251)</f>
        <v>#NUM!</v>
      </c>
      <c r="G247" s="391"/>
      <c r="H247" s="392"/>
      <c r="I247" s="392"/>
    </row>
    <row r="248" spans="1:9" hidden="1" x14ac:dyDescent="0.25">
      <c r="A248" s="267" t="str">
        <f>IF(A247="F","F","")</f>
        <v/>
      </c>
      <c r="B248" s="263"/>
      <c r="C248" s="271" t="s">
        <v>284</v>
      </c>
      <c r="D248" s="393" t="s">
        <v>285</v>
      </c>
      <c r="E248" s="393"/>
      <c r="F248" s="394" t="s">
        <v>286</v>
      </c>
      <c r="G248" s="394"/>
      <c r="H248" s="394" t="s">
        <v>242</v>
      </c>
      <c r="I248" s="394"/>
    </row>
    <row r="249" spans="1:9" hidden="1" x14ac:dyDescent="0.25">
      <c r="A249" s="267" t="str">
        <f>IF(A247="F","F","")</f>
        <v/>
      </c>
      <c r="B249" s="263"/>
      <c r="C249" s="284"/>
      <c r="D249" s="387"/>
      <c r="E249" s="387"/>
      <c r="F249" s="388"/>
      <c r="G249" s="388"/>
      <c r="H249" s="389"/>
      <c r="I249" s="389"/>
    </row>
    <row r="250" spans="1:9" hidden="1" x14ac:dyDescent="0.25">
      <c r="A250" s="267" t="str">
        <f>IF(A247="F","F","")</f>
        <v/>
      </c>
      <c r="B250" s="263"/>
      <c r="C250" s="284"/>
      <c r="D250" s="387"/>
      <c r="E250" s="387"/>
      <c r="F250" s="388"/>
      <c r="G250" s="388"/>
      <c r="H250" s="389"/>
      <c r="I250" s="389"/>
    </row>
    <row r="251" spans="1:9" hidden="1" x14ac:dyDescent="0.25">
      <c r="A251" s="267" t="str">
        <f>IF(A247="F","F","")</f>
        <v/>
      </c>
      <c r="B251" s="263"/>
      <c r="C251" s="284"/>
      <c r="D251" s="387"/>
      <c r="E251" s="387"/>
      <c r="F251" s="388"/>
      <c r="G251" s="388"/>
      <c r="H251" s="389"/>
      <c r="I251" s="389"/>
    </row>
    <row r="252" spans="1:9" hidden="1" x14ac:dyDescent="0.25">
      <c r="A252" s="267" t="str">
        <f>IF(A247="F","F","")</f>
        <v/>
      </c>
      <c r="B252" s="263"/>
      <c r="C252" s="272" t="s">
        <v>287</v>
      </c>
      <c r="D252" s="387"/>
      <c r="E252" s="387"/>
      <c r="F252" s="387"/>
      <c r="G252" s="387"/>
      <c r="H252" s="387"/>
      <c r="I252" s="387"/>
    </row>
    <row r="253" spans="1:9" hidden="1" x14ac:dyDescent="0.25">
      <c r="A253" s="267" t="str">
        <f>IF(A247="F","F","")</f>
        <v/>
      </c>
      <c r="B253" s="2"/>
      <c r="C253" s="2"/>
      <c r="D253" s="2"/>
      <c r="E253" s="2"/>
      <c r="F253" s="2"/>
      <c r="G253" s="2"/>
      <c r="H253" s="264"/>
      <c r="I253" s="264"/>
    </row>
    <row r="254" spans="1:9" ht="26.25" hidden="1" x14ac:dyDescent="0.25">
      <c r="A254" s="267" t="str">
        <f>IF(A255="F","F","")</f>
        <v/>
      </c>
      <c r="B254" s="268" t="s">
        <v>241</v>
      </c>
      <c r="C254" s="268" t="s">
        <v>6</v>
      </c>
      <c r="D254" s="269" t="s">
        <v>7</v>
      </c>
      <c r="E254" s="268" t="s">
        <v>240</v>
      </c>
      <c r="F254" s="390" t="s">
        <v>281</v>
      </c>
      <c r="G254" s="390"/>
      <c r="H254" s="390" t="s">
        <v>282</v>
      </c>
      <c r="I254" s="390"/>
    </row>
    <row r="255" spans="1:9" hidden="1" x14ac:dyDescent="0.25">
      <c r="A255" s="267" t="str">
        <f>IF(C255&lt;&gt;"","F","")</f>
        <v/>
      </c>
      <c r="B255" s="270" t="s">
        <v>283</v>
      </c>
      <c r="C255" s="283"/>
      <c r="D255" s="283"/>
      <c r="E255" s="283"/>
      <c r="F255" s="391" t="e">
        <f>MEDIAN(F257:G259)</f>
        <v>#NUM!</v>
      </c>
      <c r="G255" s="391"/>
      <c r="H255" s="392"/>
      <c r="I255" s="392"/>
    </row>
    <row r="256" spans="1:9" hidden="1" x14ac:dyDescent="0.25">
      <c r="A256" s="267" t="str">
        <f>IF(A255="F","F","")</f>
        <v/>
      </c>
      <c r="B256" s="263"/>
      <c r="C256" s="271" t="s">
        <v>284</v>
      </c>
      <c r="D256" s="393" t="s">
        <v>285</v>
      </c>
      <c r="E256" s="393"/>
      <c r="F256" s="394" t="s">
        <v>286</v>
      </c>
      <c r="G256" s="394"/>
      <c r="H256" s="394" t="s">
        <v>242</v>
      </c>
      <c r="I256" s="394"/>
    </row>
    <row r="257" spans="1:9" hidden="1" x14ac:dyDescent="0.25">
      <c r="A257" s="267" t="str">
        <f>IF(A255="F","F","")</f>
        <v/>
      </c>
      <c r="B257" s="263"/>
      <c r="C257" s="284"/>
      <c r="D257" s="387"/>
      <c r="E257" s="387"/>
      <c r="F257" s="388"/>
      <c r="G257" s="388"/>
      <c r="H257" s="389"/>
      <c r="I257" s="389"/>
    </row>
    <row r="258" spans="1:9" hidden="1" x14ac:dyDescent="0.25">
      <c r="A258" s="267" t="str">
        <f>IF(A255="F","F","")</f>
        <v/>
      </c>
      <c r="B258" s="263"/>
      <c r="C258" s="284"/>
      <c r="D258" s="387"/>
      <c r="E258" s="387"/>
      <c r="F258" s="388"/>
      <c r="G258" s="388"/>
      <c r="H258" s="389"/>
      <c r="I258" s="389"/>
    </row>
    <row r="259" spans="1:9" hidden="1" x14ac:dyDescent="0.25">
      <c r="A259" s="267" t="str">
        <f>IF(A255="F","F","")</f>
        <v/>
      </c>
      <c r="B259" s="263"/>
      <c r="C259" s="284"/>
      <c r="D259" s="387"/>
      <c r="E259" s="387"/>
      <c r="F259" s="388"/>
      <c r="G259" s="388"/>
      <c r="H259" s="389"/>
      <c r="I259" s="389"/>
    </row>
    <row r="260" spans="1:9" hidden="1" x14ac:dyDescent="0.25">
      <c r="A260" s="267" t="str">
        <f>IF(A255="F","F","")</f>
        <v/>
      </c>
      <c r="B260" s="263"/>
      <c r="C260" s="272" t="s">
        <v>287</v>
      </c>
      <c r="D260" s="387"/>
      <c r="E260" s="387"/>
      <c r="F260" s="387"/>
      <c r="G260" s="387"/>
      <c r="H260" s="387"/>
      <c r="I260" s="387"/>
    </row>
    <row r="261" spans="1:9" hidden="1" x14ac:dyDescent="0.25">
      <c r="A261" s="267" t="str">
        <f>IF(A255="F","F","")</f>
        <v/>
      </c>
      <c r="B261" s="2"/>
      <c r="C261" s="2"/>
      <c r="D261" s="2"/>
      <c r="E261" s="2"/>
      <c r="F261" s="2"/>
      <c r="G261" s="2"/>
      <c r="H261" s="264"/>
      <c r="I261" s="264"/>
    </row>
    <row r="262" spans="1:9" ht="26.25" hidden="1" x14ac:dyDescent="0.25">
      <c r="A262" s="267" t="str">
        <f>IF(A263="F","F","")</f>
        <v/>
      </c>
      <c r="B262" s="268" t="s">
        <v>241</v>
      </c>
      <c r="C262" s="268" t="s">
        <v>6</v>
      </c>
      <c r="D262" s="269" t="s">
        <v>7</v>
      </c>
      <c r="E262" s="268" t="s">
        <v>240</v>
      </c>
      <c r="F262" s="390" t="s">
        <v>281</v>
      </c>
      <c r="G262" s="390"/>
      <c r="H262" s="390" t="s">
        <v>282</v>
      </c>
      <c r="I262" s="390"/>
    </row>
    <row r="263" spans="1:9" hidden="1" x14ac:dyDescent="0.25">
      <c r="A263" s="267" t="str">
        <f>IF(C263&lt;&gt;"","F","")</f>
        <v/>
      </c>
      <c r="B263" s="270" t="s">
        <v>283</v>
      </c>
      <c r="C263" s="283"/>
      <c r="D263" s="283"/>
      <c r="E263" s="283"/>
      <c r="F263" s="391" t="e">
        <f>MEDIAN(F265:G267)</f>
        <v>#NUM!</v>
      </c>
      <c r="G263" s="391"/>
      <c r="H263" s="392"/>
      <c r="I263" s="392"/>
    </row>
    <row r="264" spans="1:9" hidden="1" x14ac:dyDescent="0.25">
      <c r="A264" s="267" t="str">
        <f>IF(A263="F","F","")</f>
        <v/>
      </c>
      <c r="B264" s="263"/>
      <c r="C264" s="271" t="s">
        <v>284</v>
      </c>
      <c r="D264" s="393" t="s">
        <v>285</v>
      </c>
      <c r="E264" s="393"/>
      <c r="F264" s="394" t="s">
        <v>286</v>
      </c>
      <c r="G264" s="394"/>
      <c r="H264" s="394" t="s">
        <v>242</v>
      </c>
      <c r="I264" s="394"/>
    </row>
    <row r="265" spans="1:9" hidden="1" x14ac:dyDescent="0.25">
      <c r="A265" s="267" t="str">
        <f>IF(A263="F","F","")</f>
        <v/>
      </c>
      <c r="B265" s="263"/>
      <c r="C265" s="284"/>
      <c r="D265" s="387"/>
      <c r="E265" s="387"/>
      <c r="F265" s="388"/>
      <c r="G265" s="388"/>
      <c r="H265" s="389"/>
      <c r="I265" s="389"/>
    </row>
    <row r="266" spans="1:9" hidden="1" x14ac:dyDescent="0.25">
      <c r="A266" s="267" t="str">
        <f>IF(A263="F","F","")</f>
        <v/>
      </c>
      <c r="B266" s="263"/>
      <c r="C266" s="284"/>
      <c r="D266" s="387"/>
      <c r="E266" s="387"/>
      <c r="F266" s="388"/>
      <c r="G266" s="388"/>
      <c r="H266" s="389"/>
      <c r="I266" s="389"/>
    </row>
    <row r="267" spans="1:9" hidden="1" x14ac:dyDescent="0.25">
      <c r="A267" s="267" t="str">
        <f>IF(A263="F","F","")</f>
        <v/>
      </c>
      <c r="B267" s="263"/>
      <c r="C267" s="284"/>
      <c r="D267" s="387"/>
      <c r="E267" s="387"/>
      <c r="F267" s="388"/>
      <c r="G267" s="388"/>
      <c r="H267" s="389"/>
      <c r="I267" s="389"/>
    </row>
    <row r="268" spans="1:9" hidden="1" x14ac:dyDescent="0.25">
      <c r="A268" s="267" t="str">
        <f>IF(A263="F","F","")</f>
        <v/>
      </c>
      <c r="B268" s="263"/>
      <c r="C268" s="272" t="s">
        <v>287</v>
      </c>
      <c r="D268" s="387"/>
      <c r="E268" s="387"/>
      <c r="F268" s="387"/>
      <c r="G268" s="387"/>
      <c r="H268" s="387"/>
      <c r="I268" s="387"/>
    </row>
    <row r="269" spans="1:9" hidden="1" x14ac:dyDescent="0.25">
      <c r="A269" s="267" t="str">
        <f>IF(A263="F","F","")</f>
        <v/>
      </c>
      <c r="B269" s="2"/>
      <c r="C269" s="2"/>
      <c r="D269" s="2"/>
      <c r="E269" s="2"/>
      <c r="F269" s="2"/>
      <c r="G269" s="2"/>
      <c r="H269" s="264"/>
      <c r="I269" s="264"/>
    </row>
    <row r="270" spans="1:9" ht="26.25" hidden="1" x14ac:dyDescent="0.25">
      <c r="A270" s="267" t="str">
        <f>IF(A271="F","F","")</f>
        <v/>
      </c>
      <c r="B270" s="268" t="s">
        <v>241</v>
      </c>
      <c r="C270" s="268" t="s">
        <v>6</v>
      </c>
      <c r="D270" s="269" t="s">
        <v>7</v>
      </c>
      <c r="E270" s="268" t="s">
        <v>240</v>
      </c>
      <c r="F270" s="390" t="s">
        <v>281</v>
      </c>
      <c r="G270" s="390"/>
      <c r="H270" s="390" t="s">
        <v>282</v>
      </c>
      <c r="I270" s="390"/>
    </row>
    <row r="271" spans="1:9" hidden="1" x14ac:dyDescent="0.25">
      <c r="A271" s="267" t="str">
        <f>IF(C271&lt;&gt;"","F","")</f>
        <v/>
      </c>
      <c r="B271" s="270" t="s">
        <v>283</v>
      </c>
      <c r="C271" s="283"/>
      <c r="D271" s="283"/>
      <c r="E271" s="283"/>
      <c r="F271" s="391" t="e">
        <f>MEDIAN(F273:G275)</f>
        <v>#NUM!</v>
      </c>
      <c r="G271" s="391"/>
      <c r="H271" s="392"/>
      <c r="I271" s="392"/>
    </row>
    <row r="272" spans="1:9" hidden="1" x14ac:dyDescent="0.25">
      <c r="A272" s="267" t="str">
        <f>IF(A271="F","F","")</f>
        <v/>
      </c>
      <c r="B272" s="263"/>
      <c r="C272" s="271" t="s">
        <v>284</v>
      </c>
      <c r="D272" s="393" t="s">
        <v>285</v>
      </c>
      <c r="E272" s="393"/>
      <c r="F272" s="394" t="s">
        <v>286</v>
      </c>
      <c r="G272" s="394"/>
      <c r="H272" s="394" t="s">
        <v>242</v>
      </c>
      <c r="I272" s="394"/>
    </row>
    <row r="273" spans="1:9" hidden="1" x14ac:dyDescent="0.25">
      <c r="A273" s="267" t="str">
        <f>IF(A271="F","F","")</f>
        <v/>
      </c>
      <c r="B273" s="263"/>
      <c r="C273" s="284"/>
      <c r="D273" s="387"/>
      <c r="E273" s="387"/>
      <c r="F273" s="388"/>
      <c r="G273" s="388"/>
      <c r="H273" s="389"/>
      <c r="I273" s="389"/>
    </row>
    <row r="274" spans="1:9" hidden="1" x14ac:dyDescent="0.25">
      <c r="A274" s="267" t="str">
        <f>IF(A271="F","F","")</f>
        <v/>
      </c>
      <c r="B274" s="263"/>
      <c r="C274" s="284"/>
      <c r="D274" s="387"/>
      <c r="E274" s="387"/>
      <c r="F274" s="388"/>
      <c r="G274" s="388"/>
      <c r="H274" s="389"/>
      <c r="I274" s="389"/>
    </row>
    <row r="275" spans="1:9" hidden="1" x14ac:dyDescent="0.25">
      <c r="A275" s="267" t="str">
        <f>IF(A271="F","F","")</f>
        <v/>
      </c>
      <c r="B275" s="263"/>
      <c r="C275" s="284"/>
      <c r="D275" s="387"/>
      <c r="E275" s="387"/>
      <c r="F275" s="388"/>
      <c r="G275" s="388"/>
      <c r="H275" s="389"/>
      <c r="I275" s="389"/>
    </row>
    <row r="276" spans="1:9" hidden="1" x14ac:dyDescent="0.25">
      <c r="A276" s="267" t="str">
        <f>IF(A271="F","F","")</f>
        <v/>
      </c>
      <c r="B276" s="263"/>
      <c r="C276" s="272" t="s">
        <v>287</v>
      </c>
      <c r="D276" s="387"/>
      <c r="E276" s="387"/>
      <c r="F276" s="387"/>
      <c r="G276" s="387"/>
      <c r="H276" s="387"/>
      <c r="I276" s="387"/>
    </row>
    <row r="277" spans="1:9" hidden="1" x14ac:dyDescent="0.25">
      <c r="A277" s="267" t="str">
        <f>IF(A271="F","F","")</f>
        <v/>
      </c>
      <c r="B277" s="2"/>
      <c r="C277" s="2"/>
      <c r="D277" s="2"/>
      <c r="E277" s="2"/>
      <c r="F277" s="2"/>
      <c r="G277" s="2"/>
      <c r="H277" s="264"/>
      <c r="I277" s="264"/>
    </row>
    <row r="278" spans="1:9" ht="26.25" hidden="1" x14ac:dyDescent="0.25">
      <c r="A278" s="267" t="str">
        <f>IF(A279="F","F","")</f>
        <v/>
      </c>
      <c r="B278" s="268" t="s">
        <v>241</v>
      </c>
      <c r="C278" s="268" t="s">
        <v>6</v>
      </c>
      <c r="D278" s="269" t="s">
        <v>7</v>
      </c>
      <c r="E278" s="268" t="s">
        <v>240</v>
      </c>
      <c r="F278" s="390" t="s">
        <v>281</v>
      </c>
      <c r="G278" s="390"/>
      <c r="H278" s="390" t="s">
        <v>282</v>
      </c>
      <c r="I278" s="390"/>
    </row>
    <row r="279" spans="1:9" hidden="1" x14ac:dyDescent="0.25">
      <c r="A279" s="267" t="str">
        <f>IF(C279&lt;&gt;"","F","")</f>
        <v/>
      </c>
      <c r="B279" s="270" t="s">
        <v>283</v>
      </c>
      <c r="C279" s="283"/>
      <c r="D279" s="283"/>
      <c r="E279" s="283"/>
      <c r="F279" s="391" t="e">
        <f>MEDIAN(F281:G283)</f>
        <v>#NUM!</v>
      </c>
      <c r="G279" s="391"/>
      <c r="H279" s="392"/>
      <c r="I279" s="392"/>
    </row>
    <row r="280" spans="1:9" hidden="1" x14ac:dyDescent="0.25">
      <c r="A280" s="267" t="str">
        <f>IF(A279="F","F","")</f>
        <v/>
      </c>
      <c r="B280" s="263"/>
      <c r="C280" s="271" t="s">
        <v>284</v>
      </c>
      <c r="D280" s="393" t="s">
        <v>285</v>
      </c>
      <c r="E280" s="393"/>
      <c r="F280" s="394" t="s">
        <v>286</v>
      </c>
      <c r="G280" s="394"/>
      <c r="H280" s="394" t="s">
        <v>242</v>
      </c>
      <c r="I280" s="394"/>
    </row>
    <row r="281" spans="1:9" hidden="1" x14ac:dyDescent="0.25">
      <c r="A281" s="267" t="str">
        <f>IF(A279="F","F","")</f>
        <v/>
      </c>
      <c r="B281" s="263"/>
      <c r="C281" s="284"/>
      <c r="D281" s="387"/>
      <c r="E281" s="387"/>
      <c r="F281" s="388"/>
      <c r="G281" s="388"/>
      <c r="H281" s="389"/>
      <c r="I281" s="389"/>
    </row>
    <row r="282" spans="1:9" hidden="1" x14ac:dyDescent="0.25">
      <c r="A282" s="267" t="str">
        <f>IF(A279="F","F","")</f>
        <v/>
      </c>
      <c r="B282" s="263"/>
      <c r="C282" s="284"/>
      <c r="D282" s="387"/>
      <c r="E282" s="387"/>
      <c r="F282" s="388"/>
      <c r="G282" s="388"/>
      <c r="H282" s="389"/>
      <c r="I282" s="389"/>
    </row>
    <row r="283" spans="1:9" hidden="1" x14ac:dyDescent="0.25">
      <c r="A283" s="267" t="str">
        <f>IF(A279="F","F","")</f>
        <v/>
      </c>
      <c r="B283" s="263"/>
      <c r="C283" s="284"/>
      <c r="D283" s="387"/>
      <c r="E283" s="387"/>
      <c r="F283" s="388"/>
      <c r="G283" s="388"/>
      <c r="H283" s="389"/>
      <c r="I283" s="389"/>
    </row>
    <row r="284" spans="1:9" hidden="1" x14ac:dyDescent="0.25">
      <c r="A284" s="267" t="str">
        <f>IF(A279="F","F","")</f>
        <v/>
      </c>
      <c r="B284" s="263"/>
      <c r="C284" s="272" t="s">
        <v>287</v>
      </c>
      <c r="D284" s="387"/>
      <c r="E284" s="387"/>
      <c r="F284" s="387"/>
      <c r="G284" s="387"/>
      <c r="H284" s="387"/>
      <c r="I284" s="387"/>
    </row>
    <row r="285" spans="1:9" hidden="1" x14ac:dyDescent="0.25">
      <c r="A285" s="267" t="str">
        <f>IF(A279="F","F","")</f>
        <v/>
      </c>
      <c r="B285" s="2"/>
      <c r="C285" s="2"/>
      <c r="D285" s="2"/>
      <c r="E285" s="2"/>
      <c r="F285" s="2"/>
      <c r="G285" s="2"/>
      <c r="H285" s="264"/>
      <c r="I285" s="264"/>
    </row>
    <row r="286" spans="1:9" ht="26.25" hidden="1" x14ac:dyDescent="0.25">
      <c r="A286" s="267" t="str">
        <f>IF(A287="F","F","")</f>
        <v/>
      </c>
      <c r="B286" s="268" t="s">
        <v>241</v>
      </c>
      <c r="C286" s="268" t="s">
        <v>6</v>
      </c>
      <c r="D286" s="269" t="s">
        <v>7</v>
      </c>
      <c r="E286" s="268" t="s">
        <v>240</v>
      </c>
      <c r="F286" s="390" t="s">
        <v>281</v>
      </c>
      <c r="G286" s="390"/>
      <c r="H286" s="390" t="s">
        <v>282</v>
      </c>
      <c r="I286" s="390"/>
    </row>
    <row r="287" spans="1:9" hidden="1" x14ac:dyDescent="0.25">
      <c r="A287" s="267" t="str">
        <f>IF(C287&lt;&gt;"","F","")</f>
        <v/>
      </c>
      <c r="B287" s="270" t="s">
        <v>283</v>
      </c>
      <c r="C287" s="283"/>
      <c r="D287" s="283"/>
      <c r="E287" s="283"/>
      <c r="F287" s="391" t="e">
        <f>MEDIAN(F289:G291)</f>
        <v>#NUM!</v>
      </c>
      <c r="G287" s="391"/>
      <c r="H287" s="392"/>
      <c r="I287" s="392"/>
    </row>
    <row r="288" spans="1:9" hidden="1" x14ac:dyDescent="0.25">
      <c r="A288" s="267" t="str">
        <f>IF(A287="F","F","")</f>
        <v/>
      </c>
      <c r="B288" s="263"/>
      <c r="C288" s="271" t="s">
        <v>284</v>
      </c>
      <c r="D288" s="393" t="s">
        <v>285</v>
      </c>
      <c r="E288" s="393"/>
      <c r="F288" s="394" t="s">
        <v>286</v>
      </c>
      <c r="G288" s="394"/>
      <c r="H288" s="394" t="s">
        <v>242</v>
      </c>
      <c r="I288" s="394"/>
    </row>
    <row r="289" spans="1:9" hidden="1" x14ac:dyDescent="0.25">
      <c r="A289" s="267" t="str">
        <f>IF(A287="F","F","")</f>
        <v/>
      </c>
      <c r="B289" s="263"/>
      <c r="C289" s="284"/>
      <c r="D289" s="387"/>
      <c r="E289" s="387"/>
      <c r="F289" s="388"/>
      <c r="G289" s="388"/>
      <c r="H289" s="389"/>
      <c r="I289" s="389"/>
    </row>
    <row r="290" spans="1:9" hidden="1" x14ac:dyDescent="0.25">
      <c r="A290" s="267" t="str">
        <f>IF(A287="F","F","")</f>
        <v/>
      </c>
      <c r="B290" s="263"/>
      <c r="C290" s="284"/>
      <c r="D290" s="387"/>
      <c r="E290" s="387"/>
      <c r="F290" s="388"/>
      <c r="G290" s="388"/>
      <c r="H290" s="389"/>
      <c r="I290" s="389"/>
    </row>
    <row r="291" spans="1:9" hidden="1" x14ac:dyDescent="0.25">
      <c r="A291" s="267" t="str">
        <f>IF(A287="F","F","")</f>
        <v/>
      </c>
      <c r="B291" s="263"/>
      <c r="C291" s="284"/>
      <c r="D291" s="387"/>
      <c r="E291" s="387"/>
      <c r="F291" s="388"/>
      <c r="G291" s="388"/>
      <c r="H291" s="389"/>
      <c r="I291" s="389"/>
    </row>
    <row r="292" spans="1:9" hidden="1" x14ac:dyDescent="0.25">
      <c r="A292" s="267" t="str">
        <f>IF(A287="F","F","")</f>
        <v/>
      </c>
      <c r="B292" s="263"/>
      <c r="C292" s="272" t="s">
        <v>287</v>
      </c>
      <c r="D292" s="387"/>
      <c r="E292" s="387"/>
      <c r="F292" s="387"/>
      <c r="G292" s="387"/>
      <c r="H292" s="387"/>
      <c r="I292" s="387"/>
    </row>
    <row r="293" spans="1:9" hidden="1" x14ac:dyDescent="0.25">
      <c r="A293" s="267" t="str">
        <f>IF(A287="F","F","")</f>
        <v/>
      </c>
      <c r="B293" s="2"/>
      <c r="C293" s="2"/>
      <c r="D293" s="2"/>
      <c r="E293" s="2"/>
      <c r="F293" s="2"/>
      <c r="G293" s="2"/>
      <c r="H293" s="264"/>
      <c r="I293" s="264"/>
    </row>
    <row r="294" spans="1:9" ht="26.25" hidden="1" x14ac:dyDescent="0.25">
      <c r="A294" s="267" t="str">
        <f>IF(A295="F","F","")</f>
        <v/>
      </c>
      <c r="B294" s="268" t="s">
        <v>241</v>
      </c>
      <c r="C294" s="268" t="s">
        <v>6</v>
      </c>
      <c r="D294" s="269" t="s">
        <v>7</v>
      </c>
      <c r="E294" s="268" t="s">
        <v>240</v>
      </c>
      <c r="F294" s="390" t="s">
        <v>281</v>
      </c>
      <c r="G294" s="390"/>
      <c r="H294" s="390" t="s">
        <v>282</v>
      </c>
      <c r="I294" s="390"/>
    </row>
    <row r="295" spans="1:9" hidden="1" x14ac:dyDescent="0.25">
      <c r="A295" s="267" t="str">
        <f>IF(C295&lt;&gt;"","F","")</f>
        <v/>
      </c>
      <c r="B295" s="270" t="s">
        <v>283</v>
      </c>
      <c r="C295" s="283"/>
      <c r="D295" s="283"/>
      <c r="E295" s="283"/>
      <c r="F295" s="391" t="e">
        <f>MEDIAN(F297:G299)</f>
        <v>#NUM!</v>
      </c>
      <c r="G295" s="391"/>
      <c r="H295" s="392"/>
      <c r="I295" s="392"/>
    </row>
    <row r="296" spans="1:9" hidden="1" x14ac:dyDescent="0.25">
      <c r="A296" s="267" t="str">
        <f>IF(A295="F","F","")</f>
        <v/>
      </c>
      <c r="B296" s="263"/>
      <c r="C296" s="271" t="s">
        <v>284</v>
      </c>
      <c r="D296" s="393" t="s">
        <v>285</v>
      </c>
      <c r="E296" s="393"/>
      <c r="F296" s="394" t="s">
        <v>286</v>
      </c>
      <c r="G296" s="394"/>
      <c r="H296" s="394" t="s">
        <v>242</v>
      </c>
      <c r="I296" s="394"/>
    </row>
    <row r="297" spans="1:9" hidden="1" x14ac:dyDescent="0.25">
      <c r="A297" s="267" t="str">
        <f>IF(A295="F","F","")</f>
        <v/>
      </c>
      <c r="B297" s="263"/>
      <c r="C297" s="284"/>
      <c r="D297" s="387"/>
      <c r="E297" s="387"/>
      <c r="F297" s="388"/>
      <c r="G297" s="388"/>
      <c r="H297" s="389"/>
      <c r="I297" s="389"/>
    </row>
    <row r="298" spans="1:9" hidden="1" x14ac:dyDescent="0.25">
      <c r="A298" s="267" t="str">
        <f>IF(A295="F","F","")</f>
        <v/>
      </c>
      <c r="B298" s="263"/>
      <c r="C298" s="284"/>
      <c r="D298" s="387"/>
      <c r="E298" s="387"/>
      <c r="F298" s="388"/>
      <c r="G298" s="388"/>
      <c r="H298" s="389"/>
      <c r="I298" s="389"/>
    </row>
    <row r="299" spans="1:9" hidden="1" x14ac:dyDescent="0.25">
      <c r="A299" s="267" t="str">
        <f>IF(A295="F","F","")</f>
        <v/>
      </c>
      <c r="B299" s="263"/>
      <c r="C299" s="284"/>
      <c r="D299" s="387"/>
      <c r="E299" s="387"/>
      <c r="F299" s="388"/>
      <c r="G299" s="388"/>
      <c r="H299" s="389"/>
      <c r="I299" s="389"/>
    </row>
    <row r="300" spans="1:9" hidden="1" x14ac:dyDescent="0.25">
      <c r="A300" s="267" t="str">
        <f>IF(A295="F","F","")</f>
        <v/>
      </c>
      <c r="B300" s="263"/>
      <c r="C300" s="272" t="s">
        <v>287</v>
      </c>
      <c r="D300" s="387"/>
      <c r="E300" s="387"/>
      <c r="F300" s="387"/>
      <c r="G300" s="387"/>
      <c r="H300" s="387"/>
      <c r="I300" s="387"/>
    </row>
    <row r="301" spans="1:9" hidden="1" x14ac:dyDescent="0.25">
      <c r="A301" s="267" t="str">
        <f>IF(A295="F","F","")</f>
        <v/>
      </c>
      <c r="B301" s="2"/>
      <c r="C301" s="2"/>
      <c r="D301" s="2"/>
      <c r="E301" s="2"/>
      <c r="F301" s="2"/>
      <c r="G301" s="2"/>
      <c r="H301" s="264"/>
      <c r="I301" s="264"/>
    </row>
    <row r="302" spans="1:9" ht="26.25" hidden="1" x14ac:dyDescent="0.25">
      <c r="A302" s="267" t="str">
        <f>IF(A303="F","F","")</f>
        <v/>
      </c>
      <c r="B302" s="268" t="s">
        <v>241</v>
      </c>
      <c r="C302" s="268" t="s">
        <v>6</v>
      </c>
      <c r="D302" s="269" t="s">
        <v>7</v>
      </c>
      <c r="E302" s="268" t="s">
        <v>240</v>
      </c>
      <c r="F302" s="390" t="s">
        <v>281</v>
      </c>
      <c r="G302" s="390"/>
      <c r="H302" s="390" t="s">
        <v>282</v>
      </c>
      <c r="I302" s="390"/>
    </row>
    <row r="303" spans="1:9" hidden="1" x14ac:dyDescent="0.25">
      <c r="A303" s="267" t="str">
        <f>IF(C303&lt;&gt;"","F","")</f>
        <v/>
      </c>
      <c r="B303" s="270" t="s">
        <v>283</v>
      </c>
      <c r="C303" s="283"/>
      <c r="D303" s="283"/>
      <c r="E303" s="283"/>
      <c r="F303" s="391" t="e">
        <f>MEDIAN(F305:G307)</f>
        <v>#NUM!</v>
      </c>
      <c r="G303" s="391"/>
      <c r="H303" s="392"/>
      <c r="I303" s="392"/>
    </row>
    <row r="304" spans="1:9" hidden="1" x14ac:dyDescent="0.25">
      <c r="A304" s="267" t="str">
        <f>IF(A303="F","F","")</f>
        <v/>
      </c>
      <c r="B304" s="263"/>
      <c r="C304" s="271" t="s">
        <v>284</v>
      </c>
      <c r="D304" s="393" t="s">
        <v>285</v>
      </c>
      <c r="E304" s="393"/>
      <c r="F304" s="394" t="s">
        <v>286</v>
      </c>
      <c r="G304" s="394"/>
      <c r="H304" s="394" t="s">
        <v>242</v>
      </c>
      <c r="I304" s="394"/>
    </row>
    <row r="305" spans="1:11" hidden="1" x14ac:dyDescent="0.25">
      <c r="A305" s="267" t="str">
        <f>IF(A303="F","F","")</f>
        <v/>
      </c>
      <c r="B305" s="263"/>
      <c r="C305" s="284"/>
      <c r="D305" s="387"/>
      <c r="E305" s="387"/>
      <c r="F305" s="388"/>
      <c r="G305" s="388"/>
      <c r="H305" s="389"/>
      <c r="I305" s="389"/>
    </row>
    <row r="306" spans="1:11" hidden="1" x14ac:dyDescent="0.25">
      <c r="A306" s="267" t="str">
        <f>IF(A303="F","F","")</f>
        <v/>
      </c>
      <c r="B306" s="263"/>
      <c r="C306" s="284"/>
      <c r="D306" s="387"/>
      <c r="E306" s="387"/>
      <c r="F306" s="388"/>
      <c r="G306" s="388"/>
      <c r="H306" s="389"/>
      <c r="I306" s="389"/>
    </row>
    <row r="307" spans="1:11" hidden="1" x14ac:dyDescent="0.25">
      <c r="A307" s="267" t="str">
        <f>IF(A303="F","F","")</f>
        <v/>
      </c>
      <c r="B307" s="263"/>
      <c r="C307" s="284"/>
      <c r="D307" s="387"/>
      <c r="E307" s="387"/>
      <c r="F307" s="388"/>
      <c r="G307" s="388"/>
      <c r="H307" s="389"/>
      <c r="I307" s="389"/>
    </row>
    <row r="308" spans="1:11" hidden="1" x14ac:dyDescent="0.25">
      <c r="A308" s="267" t="str">
        <f>IF(A303="F","F","")</f>
        <v/>
      </c>
      <c r="B308" s="263"/>
      <c r="C308" s="272" t="s">
        <v>287</v>
      </c>
      <c r="D308" s="387"/>
      <c r="E308" s="387"/>
      <c r="F308" s="387"/>
      <c r="G308" s="387"/>
      <c r="H308" s="387"/>
      <c r="I308" s="387"/>
    </row>
    <row r="309" spans="1:11" hidden="1" x14ac:dyDescent="0.25">
      <c r="A309" s="267" t="str">
        <f>IF(A303="F","F","")</f>
        <v/>
      </c>
      <c r="B309" s="2"/>
      <c r="C309" s="2"/>
      <c r="D309" s="2"/>
      <c r="E309" s="2"/>
      <c r="F309" s="2"/>
      <c r="G309" s="2"/>
      <c r="H309" s="264"/>
      <c r="I309" s="264"/>
    </row>
    <row r="310" spans="1:11" ht="26.25" hidden="1" x14ac:dyDescent="0.25">
      <c r="A310" s="267" t="str">
        <f>IF(A311="F","F","")</f>
        <v/>
      </c>
      <c r="B310" s="268" t="s">
        <v>241</v>
      </c>
      <c r="C310" s="268" t="s">
        <v>6</v>
      </c>
      <c r="D310" s="269" t="s">
        <v>7</v>
      </c>
      <c r="E310" s="268" t="s">
        <v>240</v>
      </c>
      <c r="F310" s="390" t="s">
        <v>281</v>
      </c>
      <c r="G310" s="390"/>
      <c r="H310" s="390" t="s">
        <v>282</v>
      </c>
      <c r="I310" s="390"/>
    </row>
    <row r="311" spans="1:11" hidden="1" x14ac:dyDescent="0.25">
      <c r="A311" s="267" t="str">
        <f>IF(C311&lt;&gt;"","F","")</f>
        <v/>
      </c>
      <c r="B311" s="270" t="s">
        <v>283</v>
      </c>
      <c r="C311" s="283"/>
      <c r="D311" s="283"/>
      <c r="E311" s="283"/>
      <c r="F311" s="391" t="e">
        <f>MEDIAN(F313:G315)</f>
        <v>#NUM!</v>
      </c>
      <c r="G311" s="391"/>
      <c r="H311" s="392"/>
      <c r="I311" s="392"/>
    </row>
    <row r="312" spans="1:11" hidden="1" x14ac:dyDescent="0.25">
      <c r="A312" s="267" t="str">
        <f>IF(A311="F","F","")</f>
        <v/>
      </c>
      <c r="B312" s="263"/>
      <c r="C312" s="271" t="s">
        <v>284</v>
      </c>
      <c r="D312" s="393" t="s">
        <v>285</v>
      </c>
      <c r="E312" s="393"/>
      <c r="F312" s="394" t="s">
        <v>286</v>
      </c>
      <c r="G312" s="394"/>
      <c r="H312" s="394" t="s">
        <v>242</v>
      </c>
      <c r="I312" s="394"/>
    </row>
    <row r="313" spans="1:11" hidden="1" x14ac:dyDescent="0.25">
      <c r="A313" s="267" t="str">
        <f>IF(A311="F","F","")</f>
        <v/>
      </c>
      <c r="B313" s="263"/>
      <c r="C313" s="284"/>
      <c r="D313" s="387"/>
      <c r="E313" s="387"/>
      <c r="F313" s="388"/>
      <c r="G313" s="388"/>
      <c r="H313" s="389"/>
      <c r="I313" s="389"/>
    </row>
    <row r="314" spans="1:11" hidden="1" x14ac:dyDescent="0.25">
      <c r="A314" s="267" t="str">
        <f>IF(A311="F","F","")</f>
        <v/>
      </c>
      <c r="B314" s="263"/>
      <c r="C314" s="284"/>
      <c r="D314" s="387"/>
      <c r="E314" s="387"/>
      <c r="F314" s="388"/>
      <c r="G314" s="388"/>
      <c r="H314" s="389"/>
      <c r="I314" s="389"/>
    </row>
    <row r="315" spans="1:11" hidden="1" x14ac:dyDescent="0.25">
      <c r="A315" s="267" t="str">
        <f>IF(A311="F","F","")</f>
        <v/>
      </c>
      <c r="B315" s="263"/>
      <c r="C315" s="284"/>
      <c r="D315" s="387"/>
      <c r="E315" s="387"/>
      <c r="F315" s="388"/>
      <c r="G315" s="388"/>
      <c r="H315" s="389"/>
      <c r="I315" s="389"/>
    </row>
    <row r="316" spans="1:11" hidden="1" x14ac:dyDescent="0.25">
      <c r="A316" s="267" t="str">
        <f>IF(A311="F","F","")</f>
        <v/>
      </c>
      <c r="B316" s="263"/>
      <c r="C316" s="272" t="s">
        <v>287</v>
      </c>
      <c r="D316" s="387"/>
      <c r="E316" s="387"/>
      <c r="F316" s="387"/>
      <c r="G316" s="387"/>
      <c r="H316" s="387"/>
      <c r="I316" s="387"/>
    </row>
    <row r="317" spans="1:11" hidden="1" x14ac:dyDescent="0.25">
      <c r="A317" s="267" t="str">
        <f>IF(A311="F","F","")</f>
        <v/>
      </c>
      <c r="B317" s="2"/>
      <c r="C317" s="2"/>
      <c r="D317" s="2"/>
      <c r="E317" s="2"/>
      <c r="F317" s="2"/>
      <c r="G317" s="2"/>
      <c r="H317" s="264"/>
      <c r="I317" s="264"/>
    </row>
    <row r="318" spans="1:11" x14ac:dyDescent="0.25">
      <c r="A318" s="273" t="s">
        <v>213</v>
      </c>
      <c r="B318" s="2"/>
      <c r="C318" s="2"/>
      <c r="D318" s="2"/>
      <c r="E318" s="2"/>
      <c r="F318" s="2"/>
      <c r="G318" s="2"/>
      <c r="H318" s="2"/>
      <c r="I318" s="264"/>
      <c r="J318" s="264"/>
    </row>
    <row r="319" spans="1:11" x14ac:dyDescent="0.25">
      <c r="A319" s="172" t="s">
        <v>213</v>
      </c>
      <c r="B319" s="14" t="s">
        <v>42</v>
      </c>
      <c r="C319" s="185"/>
      <c r="D319" s="185"/>
      <c r="E319" s="185"/>
      <c r="F319" s="185"/>
      <c r="G319" s="185"/>
      <c r="H319" s="185"/>
      <c r="I319" s="185"/>
      <c r="J319" s="2"/>
      <c r="K319" s="2"/>
    </row>
    <row r="320" spans="1:11" ht="39" x14ac:dyDescent="0.25">
      <c r="A320" s="277" t="s">
        <v>300</v>
      </c>
      <c r="B320" s="396" t="s">
        <v>299</v>
      </c>
      <c r="C320" s="397"/>
      <c r="D320" s="397"/>
      <c r="E320" s="397"/>
      <c r="F320" s="397"/>
      <c r="G320" s="397"/>
      <c r="H320" s="397"/>
      <c r="I320" s="398"/>
      <c r="J320" s="185"/>
      <c r="K320" s="185"/>
    </row>
    <row r="321" spans="1:11" x14ac:dyDescent="0.25">
      <c r="A321" s="172" t="s">
        <v>213</v>
      </c>
      <c r="B321" s="184"/>
      <c r="C321" s="184"/>
      <c r="D321" s="184"/>
      <c r="E321" s="184"/>
      <c r="F321" s="2"/>
      <c r="G321" s="2"/>
      <c r="H321" s="2"/>
      <c r="I321" s="2"/>
      <c r="J321"/>
      <c r="K321"/>
    </row>
    <row r="322" spans="1:11" x14ac:dyDescent="0.25">
      <c r="A322" s="172" t="s">
        <v>213</v>
      </c>
      <c r="B322" s="2"/>
      <c r="C322" s="357">
        <f ca="1">TODAY()</f>
        <v>44792</v>
      </c>
      <c r="D322" s="357"/>
      <c r="E322" s="357"/>
      <c r="F322" s="2"/>
      <c r="G322" s="2"/>
      <c r="H322" s="2"/>
      <c r="I322" s="2"/>
      <c r="J322" s="2"/>
      <c r="K322" s="2"/>
    </row>
    <row r="323" spans="1:11" x14ac:dyDescent="0.25">
      <c r="A323" s="172" t="s">
        <v>213</v>
      </c>
      <c r="B323" s="184"/>
      <c r="C323" s="2"/>
      <c r="D323" s="2"/>
      <c r="E323" s="2"/>
      <c r="F323" s="2"/>
      <c r="G323" s="2"/>
      <c r="H323" s="2"/>
      <c r="I323" s="2"/>
      <c r="J323" s="2"/>
      <c r="K323" s="2"/>
    </row>
    <row r="324" spans="1:11" x14ac:dyDescent="0.25">
      <c r="A324" s="172" t="s">
        <v>213</v>
      </c>
      <c r="B324" s="54"/>
      <c r="C324" s="54"/>
      <c r="D324" s="54"/>
      <c r="E324" s="54"/>
      <c r="F324" s="2"/>
      <c r="G324" s="2"/>
      <c r="H324" s="2"/>
      <c r="I324" s="2"/>
      <c r="J324" s="2"/>
      <c r="K324" s="2"/>
    </row>
    <row r="325" spans="1:11" x14ac:dyDescent="0.25">
      <c r="A325" s="172" t="s">
        <v>213</v>
      </c>
      <c r="B325" s="54"/>
      <c r="C325" s="54"/>
      <c r="D325" s="54"/>
      <c r="E325" s="54"/>
      <c r="F325" s="2"/>
      <c r="G325" s="2"/>
      <c r="H325" s="2"/>
      <c r="I325" s="2"/>
      <c r="J325" s="2"/>
      <c r="K325" s="2"/>
    </row>
    <row r="326" spans="1:11" x14ac:dyDescent="0.25">
      <c r="A326" s="172" t="s">
        <v>213</v>
      </c>
      <c r="B326" s="54"/>
      <c r="C326" s="54"/>
      <c r="D326" s="54"/>
      <c r="E326" s="54"/>
      <c r="F326" s="2"/>
      <c r="G326" s="14"/>
      <c r="H326" s="14"/>
      <c r="I326" s="14"/>
      <c r="J326" s="2"/>
      <c r="K326" s="2"/>
    </row>
    <row r="327" spans="1:11" x14ac:dyDescent="0.25">
      <c r="A327" s="172" t="s">
        <v>213</v>
      </c>
      <c r="B327" s="313" t="s">
        <v>207</v>
      </c>
      <c r="C327" s="313"/>
      <c r="D327" s="313"/>
      <c r="E327" s="356"/>
      <c r="F327" s="2"/>
      <c r="G327" s="70" t="s">
        <v>225</v>
      </c>
      <c r="H327" s="70"/>
      <c r="I327" s="70"/>
      <c r="J327" s="14"/>
      <c r="K327" s="2"/>
    </row>
    <row r="328" spans="1:11" x14ac:dyDescent="0.25">
      <c r="A328" s="172" t="s">
        <v>213</v>
      </c>
      <c r="B328" s="56" t="s">
        <v>140</v>
      </c>
      <c r="C328" s="57" t="str">
        <f>INFO!$B$20</f>
        <v>ANTONIO CARLOS FARINA JUNIOR</v>
      </c>
      <c r="D328" s="58"/>
      <c r="E328" s="58"/>
      <c r="F328" s="2"/>
      <c r="G328" s="56" t="s">
        <v>140</v>
      </c>
      <c r="H328" s="57" t="str">
        <f>INFO!$B$26</f>
        <v>ÁLVARO FLORIAM GEBRAIEL BELLAZ</v>
      </c>
      <c r="I328" s="58"/>
      <c r="J328" s="70"/>
      <c r="K328" s="2"/>
    </row>
    <row r="329" spans="1:11" x14ac:dyDescent="0.25">
      <c r="A329" s="172" t="s">
        <v>213</v>
      </c>
      <c r="B329" s="56" t="s">
        <v>141</v>
      </c>
      <c r="C329" s="59">
        <f>INFO!$B$21</f>
        <v>5069397510</v>
      </c>
      <c r="D329" s="58"/>
      <c r="E329" s="58"/>
      <c r="F329" s="2"/>
      <c r="G329" s="60" t="str">
        <f>INFO!$B$27</f>
        <v>SECRETÁRIO DE OBRAS</v>
      </c>
      <c r="H329" s="59"/>
      <c r="I329" s="58"/>
      <c r="J329" s="58"/>
      <c r="K329" s="2"/>
    </row>
    <row r="330" spans="1:11" x14ac:dyDescent="0.25">
      <c r="A330" s="172" t="s">
        <v>213</v>
      </c>
      <c r="B330" s="56" t="s">
        <v>47</v>
      </c>
      <c r="C330" s="57" t="str">
        <f>INFO!$B$22</f>
        <v>28027230220334724</v>
      </c>
      <c r="D330" s="58"/>
      <c r="E330" s="58"/>
      <c r="F330" s="2"/>
      <c r="G330" s="2"/>
      <c r="H330" s="2"/>
      <c r="I330" s="264"/>
      <c r="J330" s="264"/>
      <c r="K330" s="2"/>
    </row>
    <row r="331" spans="1:11" x14ac:dyDescent="0.25">
      <c r="A331" s="172" t="s">
        <v>213</v>
      </c>
      <c r="J331" s="264"/>
      <c r="K331" s="2"/>
    </row>
  </sheetData>
  <sheetProtection algorithmName="SHA-512" hashValue="TtA26yA0evoFK0EHqbI02crx6DeIo7anWTMYO//hK0FNHpwPWzm9UZRWNwGywXQtyXQU1gCeJachYUxLVweVqQ==" saltValue="jXZKjeWFMno2QKKocbgM0g==" spinCount="100000" sheet="1" objects="1" scenarios="1" formatCells="0"/>
  <autoFilter ref="A13:I331">
    <filterColumn colId="0">
      <customFilters>
        <customFilter operator="notEqual" val=" "/>
      </customFilters>
    </filterColumn>
  </autoFilter>
  <mergeCells count="656">
    <mergeCell ref="B320:I320"/>
    <mergeCell ref="F30:G30"/>
    <mergeCell ref="H30:I30"/>
    <mergeCell ref="F31:G31"/>
    <mergeCell ref="H31:I31"/>
    <mergeCell ref="D32:E32"/>
    <mergeCell ref="F32:G32"/>
    <mergeCell ref="H32:I32"/>
    <mergeCell ref="D33:E33"/>
    <mergeCell ref="F33:G33"/>
    <mergeCell ref="H33:I33"/>
    <mergeCell ref="D50:E50"/>
    <mergeCell ref="F50:G50"/>
    <mergeCell ref="H50:I50"/>
    <mergeCell ref="D51:E51"/>
    <mergeCell ref="F51:G51"/>
    <mergeCell ref="H51:I51"/>
    <mergeCell ref="F47:G47"/>
    <mergeCell ref="H47:I47"/>
    <mergeCell ref="D48:E48"/>
    <mergeCell ref="F48:G48"/>
    <mergeCell ref="D34:E34"/>
    <mergeCell ref="F34:G34"/>
    <mergeCell ref="H34:I34"/>
    <mergeCell ref="D35:E35"/>
    <mergeCell ref="F35:G35"/>
    <mergeCell ref="H35:I35"/>
    <mergeCell ref="D36:I36"/>
    <mergeCell ref="D42:E42"/>
    <mergeCell ref="F42:G42"/>
    <mergeCell ref="H42:I42"/>
    <mergeCell ref="D43:E43"/>
    <mergeCell ref="F43:G43"/>
    <mergeCell ref="H43:I43"/>
    <mergeCell ref="D44:I44"/>
    <mergeCell ref="F46:G46"/>
    <mergeCell ref="H46:I46"/>
    <mergeCell ref="F38:G38"/>
    <mergeCell ref="H38:I38"/>
    <mergeCell ref="F39:G39"/>
    <mergeCell ref="H39:I39"/>
    <mergeCell ref="D40:E40"/>
    <mergeCell ref="F40:G40"/>
    <mergeCell ref="H40:I40"/>
    <mergeCell ref="D41:E41"/>
    <mergeCell ref="F41:G41"/>
    <mergeCell ref="H41:I41"/>
    <mergeCell ref="D66:E66"/>
    <mergeCell ref="F66:G66"/>
    <mergeCell ref="H66:I66"/>
    <mergeCell ref="D67:E67"/>
    <mergeCell ref="F67:G67"/>
    <mergeCell ref="H67:I67"/>
    <mergeCell ref="H64:I64"/>
    <mergeCell ref="D65:E65"/>
    <mergeCell ref="F65:G65"/>
    <mergeCell ref="H65:I65"/>
    <mergeCell ref="D60:I60"/>
    <mergeCell ref="F62:G62"/>
    <mergeCell ref="H62:I62"/>
    <mergeCell ref="F63:G63"/>
    <mergeCell ref="H63:I63"/>
    <mergeCell ref="D64:E64"/>
    <mergeCell ref="F64:G64"/>
    <mergeCell ref="H48:I48"/>
    <mergeCell ref="D49:E49"/>
    <mergeCell ref="F49:G49"/>
    <mergeCell ref="H49:I49"/>
    <mergeCell ref="D52:I52"/>
    <mergeCell ref="D74:E74"/>
    <mergeCell ref="F74:G74"/>
    <mergeCell ref="H74:I74"/>
    <mergeCell ref="D75:E75"/>
    <mergeCell ref="F75:G75"/>
    <mergeCell ref="H75:I75"/>
    <mergeCell ref="D76:I76"/>
    <mergeCell ref="D68:I68"/>
    <mergeCell ref="F54:G54"/>
    <mergeCell ref="H54:I54"/>
    <mergeCell ref="F55:G55"/>
    <mergeCell ref="H55:I55"/>
    <mergeCell ref="D56:E56"/>
    <mergeCell ref="F56:G56"/>
    <mergeCell ref="H56:I56"/>
    <mergeCell ref="D57:E57"/>
    <mergeCell ref="F57:G57"/>
    <mergeCell ref="H57:I57"/>
    <mergeCell ref="D58:E58"/>
    <mergeCell ref="F58:G58"/>
    <mergeCell ref="H58:I58"/>
    <mergeCell ref="D59:E59"/>
    <mergeCell ref="F59:G59"/>
    <mergeCell ref="H59:I59"/>
    <mergeCell ref="F70:G70"/>
    <mergeCell ref="H70:I70"/>
    <mergeCell ref="F71:G71"/>
    <mergeCell ref="H71:I71"/>
    <mergeCell ref="D72:E72"/>
    <mergeCell ref="F72:G72"/>
    <mergeCell ref="H72:I72"/>
    <mergeCell ref="D73:E73"/>
    <mergeCell ref="F73:G73"/>
    <mergeCell ref="H73:I73"/>
    <mergeCell ref="D90:E90"/>
    <mergeCell ref="F90:G90"/>
    <mergeCell ref="H90:I90"/>
    <mergeCell ref="D91:E91"/>
    <mergeCell ref="F91:G91"/>
    <mergeCell ref="H91:I91"/>
    <mergeCell ref="D92:I92"/>
    <mergeCell ref="F78:G78"/>
    <mergeCell ref="H78:I78"/>
    <mergeCell ref="F79:G79"/>
    <mergeCell ref="H79:I79"/>
    <mergeCell ref="D80:E80"/>
    <mergeCell ref="F80:G80"/>
    <mergeCell ref="H80:I80"/>
    <mergeCell ref="D81:E81"/>
    <mergeCell ref="F81:G81"/>
    <mergeCell ref="H81:I81"/>
    <mergeCell ref="D82:E82"/>
    <mergeCell ref="F82:G82"/>
    <mergeCell ref="H82:I82"/>
    <mergeCell ref="D83:E83"/>
    <mergeCell ref="F83:G83"/>
    <mergeCell ref="H83:I83"/>
    <mergeCell ref="D84:I84"/>
    <mergeCell ref="F86:G86"/>
    <mergeCell ref="H86:I86"/>
    <mergeCell ref="F87:G87"/>
    <mergeCell ref="H87:I87"/>
    <mergeCell ref="D88:E88"/>
    <mergeCell ref="F88:G88"/>
    <mergeCell ref="H88:I88"/>
    <mergeCell ref="D89:E89"/>
    <mergeCell ref="F89:G89"/>
    <mergeCell ref="H89:I89"/>
    <mergeCell ref="D106:E106"/>
    <mergeCell ref="F106:G106"/>
    <mergeCell ref="H106:I106"/>
    <mergeCell ref="D107:E107"/>
    <mergeCell ref="F107:G107"/>
    <mergeCell ref="H107:I107"/>
    <mergeCell ref="D108:I108"/>
    <mergeCell ref="F94:G94"/>
    <mergeCell ref="H94:I94"/>
    <mergeCell ref="F95:G95"/>
    <mergeCell ref="H95:I95"/>
    <mergeCell ref="D96:E96"/>
    <mergeCell ref="F96:G96"/>
    <mergeCell ref="H96:I96"/>
    <mergeCell ref="D97:E97"/>
    <mergeCell ref="F97:G97"/>
    <mergeCell ref="H97:I97"/>
    <mergeCell ref="D98:E98"/>
    <mergeCell ref="F98:G98"/>
    <mergeCell ref="H98:I98"/>
    <mergeCell ref="D99:E99"/>
    <mergeCell ref="F99:G99"/>
    <mergeCell ref="H99:I99"/>
    <mergeCell ref="D100:I100"/>
    <mergeCell ref="F102:G102"/>
    <mergeCell ref="H102:I102"/>
    <mergeCell ref="F103:G103"/>
    <mergeCell ref="H103:I103"/>
    <mergeCell ref="D104:E104"/>
    <mergeCell ref="F104:G104"/>
    <mergeCell ref="H104:I104"/>
    <mergeCell ref="D105:E105"/>
    <mergeCell ref="F105:G105"/>
    <mergeCell ref="H105:I105"/>
    <mergeCell ref="D122:E122"/>
    <mergeCell ref="F122:G122"/>
    <mergeCell ref="H122:I122"/>
    <mergeCell ref="D123:E123"/>
    <mergeCell ref="F123:G123"/>
    <mergeCell ref="H123:I123"/>
    <mergeCell ref="D124:I124"/>
    <mergeCell ref="F110:G110"/>
    <mergeCell ref="H110:I110"/>
    <mergeCell ref="F111:G111"/>
    <mergeCell ref="H111:I111"/>
    <mergeCell ref="D112:E112"/>
    <mergeCell ref="F112:G112"/>
    <mergeCell ref="H112:I112"/>
    <mergeCell ref="D113:E113"/>
    <mergeCell ref="F113:G113"/>
    <mergeCell ref="H113:I113"/>
    <mergeCell ref="D114:E114"/>
    <mergeCell ref="F114:G114"/>
    <mergeCell ref="H114:I114"/>
    <mergeCell ref="D115:E115"/>
    <mergeCell ref="F115:G115"/>
    <mergeCell ref="H115:I115"/>
    <mergeCell ref="D116:I116"/>
    <mergeCell ref="F118:G118"/>
    <mergeCell ref="H118:I118"/>
    <mergeCell ref="F119:G119"/>
    <mergeCell ref="H119:I119"/>
    <mergeCell ref="D120:E120"/>
    <mergeCell ref="F120:G120"/>
    <mergeCell ref="H120:I120"/>
    <mergeCell ref="D121:E121"/>
    <mergeCell ref="F121:G121"/>
    <mergeCell ref="H121:I121"/>
    <mergeCell ref="D138:E138"/>
    <mergeCell ref="F138:G138"/>
    <mergeCell ref="H138:I138"/>
    <mergeCell ref="D139:E139"/>
    <mergeCell ref="F139:G139"/>
    <mergeCell ref="H139:I139"/>
    <mergeCell ref="D140:I140"/>
    <mergeCell ref="F126:G126"/>
    <mergeCell ref="H126:I126"/>
    <mergeCell ref="F127:G127"/>
    <mergeCell ref="H127:I127"/>
    <mergeCell ref="D128:E128"/>
    <mergeCell ref="F128:G128"/>
    <mergeCell ref="H128:I128"/>
    <mergeCell ref="D129:E129"/>
    <mergeCell ref="F129:G129"/>
    <mergeCell ref="H129:I129"/>
    <mergeCell ref="D130:E130"/>
    <mergeCell ref="F130:G130"/>
    <mergeCell ref="H130:I130"/>
    <mergeCell ref="D131:E131"/>
    <mergeCell ref="F131:G131"/>
    <mergeCell ref="H131:I131"/>
    <mergeCell ref="D132:I132"/>
    <mergeCell ref="F134:G134"/>
    <mergeCell ref="H134:I134"/>
    <mergeCell ref="F135:G135"/>
    <mergeCell ref="H135:I135"/>
    <mergeCell ref="D136:E136"/>
    <mergeCell ref="F136:G136"/>
    <mergeCell ref="H136:I136"/>
    <mergeCell ref="D137:E137"/>
    <mergeCell ref="F137:G137"/>
    <mergeCell ref="H137:I137"/>
    <mergeCell ref="D154:E154"/>
    <mergeCell ref="F154:G154"/>
    <mergeCell ref="H154:I154"/>
    <mergeCell ref="D155:E155"/>
    <mergeCell ref="F155:G155"/>
    <mergeCell ref="H155:I155"/>
    <mergeCell ref="D156:I156"/>
    <mergeCell ref="F142:G142"/>
    <mergeCell ref="H142:I142"/>
    <mergeCell ref="F143:G143"/>
    <mergeCell ref="H143:I143"/>
    <mergeCell ref="D144:E144"/>
    <mergeCell ref="F144:G144"/>
    <mergeCell ref="H144:I144"/>
    <mergeCell ref="D145:E145"/>
    <mergeCell ref="F145:G145"/>
    <mergeCell ref="H145:I145"/>
    <mergeCell ref="D146:E146"/>
    <mergeCell ref="F146:G146"/>
    <mergeCell ref="H146:I146"/>
    <mergeCell ref="D147:E147"/>
    <mergeCell ref="F147:G147"/>
    <mergeCell ref="H147:I147"/>
    <mergeCell ref="D148:I148"/>
    <mergeCell ref="F150:G150"/>
    <mergeCell ref="H150:I150"/>
    <mergeCell ref="F151:G151"/>
    <mergeCell ref="H151:I151"/>
    <mergeCell ref="D152:E152"/>
    <mergeCell ref="F152:G152"/>
    <mergeCell ref="H152:I152"/>
    <mergeCell ref="D153:E153"/>
    <mergeCell ref="F153:G153"/>
    <mergeCell ref="H153:I153"/>
    <mergeCell ref="D170:E170"/>
    <mergeCell ref="F170:G170"/>
    <mergeCell ref="H170:I170"/>
    <mergeCell ref="D171:E171"/>
    <mergeCell ref="F171:G171"/>
    <mergeCell ref="H171:I171"/>
    <mergeCell ref="D172:I172"/>
    <mergeCell ref="F158:G158"/>
    <mergeCell ref="H158:I158"/>
    <mergeCell ref="F159:G159"/>
    <mergeCell ref="H159:I159"/>
    <mergeCell ref="D160:E160"/>
    <mergeCell ref="F160:G160"/>
    <mergeCell ref="H160:I160"/>
    <mergeCell ref="D161:E161"/>
    <mergeCell ref="F161:G161"/>
    <mergeCell ref="H161:I161"/>
    <mergeCell ref="D162:E162"/>
    <mergeCell ref="F162:G162"/>
    <mergeCell ref="H162:I162"/>
    <mergeCell ref="D163:E163"/>
    <mergeCell ref="F163:G163"/>
    <mergeCell ref="H163:I163"/>
    <mergeCell ref="D164:I164"/>
    <mergeCell ref="F166:G166"/>
    <mergeCell ref="H166:I166"/>
    <mergeCell ref="F167:G167"/>
    <mergeCell ref="H167:I167"/>
    <mergeCell ref="D168:E168"/>
    <mergeCell ref="F168:G168"/>
    <mergeCell ref="H168:I168"/>
    <mergeCell ref="D169:E169"/>
    <mergeCell ref="F169:G169"/>
    <mergeCell ref="H169:I169"/>
    <mergeCell ref="D186:E186"/>
    <mergeCell ref="F186:G186"/>
    <mergeCell ref="H186:I186"/>
    <mergeCell ref="D187:E187"/>
    <mergeCell ref="F187:G187"/>
    <mergeCell ref="H187:I187"/>
    <mergeCell ref="D188:I188"/>
    <mergeCell ref="F174:G174"/>
    <mergeCell ref="H174:I174"/>
    <mergeCell ref="F175:G175"/>
    <mergeCell ref="H175:I175"/>
    <mergeCell ref="D176:E176"/>
    <mergeCell ref="F176:G176"/>
    <mergeCell ref="H176:I176"/>
    <mergeCell ref="D177:E177"/>
    <mergeCell ref="F177:G177"/>
    <mergeCell ref="H177:I177"/>
    <mergeCell ref="D178:E178"/>
    <mergeCell ref="F178:G178"/>
    <mergeCell ref="H178:I178"/>
    <mergeCell ref="D179:E179"/>
    <mergeCell ref="F179:G179"/>
    <mergeCell ref="H179:I179"/>
    <mergeCell ref="D180:I180"/>
    <mergeCell ref="F182:G182"/>
    <mergeCell ref="H182:I182"/>
    <mergeCell ref="F183:G183"/>
    <mergeCell ref="H183:I183"/>
    <mergeCell ref="D184:E184"/>
    <mergeCell ref="F184:G184"/>
    <mergeCell ref="H184:I184"/>
    <mergeCell ref="D185:E185"/>
    <mergeCell ref="F185:G185"/>
    <mergeCell ref="H185:I185"/>
    <mergeCell ref="D202:E202"/>
    <mergeCell ref="F202:G202"/>
    <mergeCell ref="H202:I202"/>
    <mergeCell ref="D203:E203"/>
    <mergeCell ref="F203:G203"/>
    <mergeCell ref="H203:I203"/>
    <mergeCell ref="D204:I204"/>
    <mergeCell ref="F190:G190"/>
    <mergeCell ref="H190:I190"/>
    <mergeCell ref="F191:G191"/>
    <mergeCell ref="H191:I191"/>
    <mergeCell ref="D192:E192"/>
    <mergeCell ref="F192:G192"/>
    <mergeCell ref="H192:I192"/>
    <mergeCell ref="D193:E193"/>
    <mergeCell ref="F193:G193"/>
    <mergeCell ref="H193:I193"/>
    <mergeCell ref="D194:E194"/>
    <mergeCell ref="F194:G194"/>
    <mergeCell ref="H194:I194"/>
    <mergeCell ref="D195:E195"/>
    <mergeCell ref="F195:G195"/>
    <mergeCell ref="H195:I195"/>
    <mergeCell ref="D196:I196"/>
    <mergeCell ref="F198:G198"/>
    <mergeCell ref="H198:I198"/>
    <mergeCell ref="F199:G199"/>
    <mergeCell ref="H199:I199"/>
    <mergeCell ref="D200:E200"/>
    <mergeCell ref="F200:G200"/>
    <mergeCell ref="H200:I200"/>
    <mergeCell ref="D201:E201"/>
    <mergeCell ref="F201:G201"/>
    <mergeCell ref="H201:I201"/>
    <mergeCell ref="D218:E218"/>
    <mergeCell ref="F218:G218"/>
    <mergeCell ref="H218:I218"/>
    <mergeCell ref="D219:E219"/>
    <mergeCell ref="F219:G219"/>
    <mergeCell ref="H219:I219"/>
    <mergeCell ref="D220:I220"/>
    <mergeCell ref="F206:G206"/>
    <mergeCell ref="H206:I206"/>
    <mergeCell ref="F207:G207"/>
    <mergeCell ref="H207:I207"/>
    <mergeCell ref="D208:E208"/>
    <mergeCell ref="F208:G208"/>
    <mergeCell ref="H208:I208"/>
    <mergeCell ref="D209:E209"/>
    <mergeCell ref="F209:G209"/>
    <mergeCell ref="H209:I209"/>
    <mergeCell ref="D210:E210"/>
    <mergeCell ref="F210:G210"/>
    <mergeCell ref="H210:I210"/>
    <mergeCell ref="D211:E211"/>
    <mergeCell ref="F211:G211"/>
    <mergeCell ref="H211:I211"/>
    <mergeCell ref="D212:I212"/>
    <mergeCell ref="F214:G214"/>
    <mergeCell ref="H214:I214"/>
    <mergeCell ref="F215:G215"/>
    <mergeCell ref="H215:I215"/>
    <mergeCell ref="D216:E216"/>
    <mergeCell ref="F216:G216"/>
    <mergeCell ref="H216:I216"/>
    <mergeCell ref="D217:E217"/>
    <mergeCell ref="F217:G217"/>
    <mergeCell ref="H217:I217"/>
    <mergeCell ref="F239:G239"/>
    <mergeCell ref="H239:I239"/>
    <mergeCell ref="F222:G222"/>
    <mergeCell ref="H222:I222"/>
    <mergeCell ref="F223:G223"/>
    <mergeCell ref="H223:I223"/>
    <mergeCell ref="D224:E224"/>
    <mergeCell ref="F224:G224"/>
    <mergeCell ref="H224:I224"/>
    <mergeCell ref="D225:E225"/>
    <mergeCell ref="F225:G225"/>
    <mergeCell ref="H225:I225"/>
    <mergeCell ref="D226:E226"/>
    <mergeCell ref="F226:G226"/>
    <mergeCell ref="H226:I226"/>
    <mergeCell ref="D227:E227"/>
    <mergeCell ref="F227:G227"/>
    <mergeCell ref="H227:I227"/>
    <mergeCell ref="D228:I228"/>
    <mergeCell ref="D234:E234"/>
    <mergeCell ref="F234:G234"/>
    <mergeCell ref="H234:I234"/>
    <mergeCell ref="D235:E235"/>
    <mergeCell ref="F235:G235"/>
    <mergeCell ref="H235:I235"/>
    <mergeCell ref="D236:I236"/>
    <mergeCell ref="F238:G238"/>
    <mergeCell ref="H238:I238"/>
    <mergeCell ref="F230:G230"/>
    <mergeCell ref="H230:I230"/>
    <mergeCell ref="F231:G231"/>
    <mergeCell ref="H231:I231"/>
    <mergeCell ref="D232:E232"/>
    <mergeCell ref="F232:G232"/>
    <mergeCell ref="H232:I232"/>
    <mergeCell ref="D233:E233"/>
    <mergeCell ref="F233:G233"/>
    <mergeCell ref="H233:I233"/>
    <mergeCell ref="D240:E240"/>
    <mergeCell ref="F240:G240"/>
    <mergeCell ref="H240:I240"/>
    <mergeCell ref="D241:E241"/>
    <mergeCell ref="F241:G241"/>
    <mergeCell ref="H241:I241"/>
    <mergeCell ref="F246:G246"/>
    <mergeCell ref="H246:I246"/>
    <mergeCell ref="F247:G247"/>
    <mergeCell ref="H247:I247"/>
    <mergeCell ref="F242:G242"/>
    <mergeCell ref="H242:I242"/>
    <mergeCell ref="F243:G243"/>
    <mergeCell ref="H243:I243"/>
    <mergeCell ref="D242:E242"/>
    <mergeCell ref="D243:E243"/>
    <mergeCell ref="D244:I244"/>
    <mergeCell ref="D248:E248"/>
    <mergeCell ref="F248:G248"/>
    <mergeCell ref="H248:I248"/>
    <mergeCell ref="D249:E249"/>
    <mergeCell ref="F249:G249"/>
    <mergeCell ref="H249:I249"/>
    <mergeCell ref="F254:G254"/>
    <mergeCell ref="H254:I254"/>
    <mergeCell ref="F255:G255"/>
    <mergeCell ref="H255:I255"/>
    <mergeCell ref="F250:G250"/>
    <mergeCell ref="H250:I250"/>
    <mergeCell ref="F251:G251"/>
    <mergeCell ref="H251:I251"/>
    <mergeCell ref="D250:E250"/>
    <mergeCell ref="D251:E251"/>
    <mergeCell ref="D252:I252"/>
    <mergeCell ref="D256:E256"/>
    <mergeCell ref="F256:G256"/>
    <mergeCell ref="H256:I256"/>
    <mergeCell ref="D257:E257"/>
    <mergeCell ref="F257:G257"/>
    <mergeCell ref="H257:I257"/>
    <mergeCell ref="F262:G262"/>
    <mergeCell ref="H262:I262"/>
    <mergeCell ref="F263:G263"/>
    <mergeCell ref="H263:I263"/>
    <mergeCell ref="F258:G258"/>
    <mergeCell ref="H258:I258"/>
    <mergeCell ref="F259:G259"/>
    <mergeCell ref="H259:I259"/>
    <mergeCell ref="D258:E258"/>
    <mergeCell ref="D259:E259"/>
    <mergeCell ref="D260:I260"/>
    <mergeCell ref="D264:E264"/>
    <mergeCell ref="F264:G264"/>
    <mergeCell ref="H264:I264"/>
    <mergeCell ref="D265:E265"/>
    <mergeCell ref="F265:G265"/>
    <mergeCell ref="H265:I265"/>
    <mergeCell ref="F270:G270"/>
    <mergeCell ref="H270:I270"/>
    <mergeCell ref="F271:G271"/>
    <mergeCell ref="H271:I271"/>
    <mergeCell ref="F266:G266"/>
    <mergeCell ref="H266:I266"/>
    <mergeCell ref="F267:G267"/>
    <mergeCell ref="H267:I267"/>
    <mergeCell ref="D266:E266"/>
    <mergeCell ref="D267:E267"/>
    <mergeCell ref="D268:I268"/>
    <mergeCell ref="D272:E272"/>
    <mergeCell ref="F272:G272"/>
    <mergeCell ref="H272:I272"/>
    <mergeCell ref="D273:E273"/>
    <mergeCell ref="F273:G273"/>
    <mergeCell ref="H273:I273"/>
    <mergeCell ref="F278:G278"/>
    <mergeCell ref="H278:I278"/>
    <mergeCell ref="F279:G279"/>
    <mergeCell ref="H279:I279"/>
    <mergeCell ref="F274:G274"/>
    <mergeCell ref="H274:I274"/>
    <mergeCell ref="F275:G275"/>
    <mergeCell ref="H275:I275"/>
    <mergeCell ref="D274:E274"/>
    <mergeCell ref="D275:E275"/>
    <mergeCell ref="D276:I276"/>
    <mergeCell ref="D280:E280"/>
    <mergeCell ref="F280:G280"/>
    <mergeCell ref="H280:I280"/>
    <mergeCell ref="D281:E281"/>
    <mergeCell ref="F281:G281"/>
    <mergeCell ref="H281:I281"/>
    <mergeCell ref="F286:G286"/>
    <mergeCell ref="H286:I286"/>
    <mergeCell ref="F287:G287"/>
    <mergeCell ref="H287:I287"/>
    <mergeCell ref="H283:I283"/>
    <mergeCell ref="D282:E282"/>
    <mergeCell ref="D283:E283"/>
    <mergeCell ref="D284:I284"/>
    <mergeCell ref="F297:G297"/>
    <mergeCell ref="H297:I297"/>
    <mergeCell ref="H302:I302"/>
    <mergeCell ref="F303:G303"/>
    <mergeCell ref="H303:I303"/>
    <mergeCell ref="D288:E288"/>
    <mergeCell ref="F288:G288"/>
    <mergeCell ref="H288:I288"/>
    <mergeCell ref="D289:E289"/>
    <mergeCell ref="F289:G289"/>
    <mergeCell ref="H289:I289"/>
    <mergeCell ref="F294:G294"/>
    <mergeCell ref="H294:I294"/>
    <mergeCell ref="F295:G295"/>
    <mergeCell ref="H295:I295"/>
    <mergeCell ref="F311:G311"/>
    <mergeCell ref="H311:I311"/>
    <mergeCell ref="D312:E312"/>
    <mergeCell ref="F312:G312"/>
    <mergeCell ref="H312:I312"/>
    <mergeCell ref="D313:E313"/>
    <mergeCell ref="D316:I316"/>
    <mergeCell ref="F314:G314"/>
    <mergeCell ref="H314:I314"/>
    <mergeCell ref="F315:G315"/>
    <mergeCell ref="H315:I315"/>
    <mergeCell ref="F313:G313"/>
    <mergeCell ref="H313:I313"/>
    <mergeCell ref="D314:E314"/>
    <mergeCell ref="D315:E315"/>
    <mergeCell ref="D308:I308"/>
    <mergeCell ref="F298:G298"/>
    <mergeCell ref="H298:I298"/>
    <mergeCell ref="F299:G299"/>
    <mergeCell ref="H299:I299"/>
    <mergeCell ref="D298:E298"/>
    <mergeCell ref="D299:E299"/>
    <mergeCell ref="D300:I300"/>
    <mergeCell ref="F310:G310"/>
    <mergeCell ref="H310:I310"/>
    <mergeCell ref="D304:E304"/>
    <mergeCell ref="F304:G304"/>
    <mergeCell ref="H304:I304"/>
    <mergeCell ref="D305:E305"/>
    <mergeCell ref="F305:G305"/>
    <mergeCell ref="H305:I305"/>
    <mergeCell ref="F302:G302"/>
    <mergeCell ref="D27:E27"/>
    <mergeCell ref="F27:G27"/>
    <mergeCell ref="H27:I27"/>
    <mergeCell ref="F306:G306"/>
    <mergeCell ref="H306:I306"/>
    <mergeCell ref="F307:G307"/>
    <mergeCell ref="H307:I307"/>
    <mergeCell ref="D306:E306"/>
    <mergeCell ref="D307:E307"/>
    <mergeCell ref="D28:I28"/>
    <mergeCell ref="F290:G290"/>
    <mergeCell ref="H290:I290"/>
    <mergeCell ref="F291:G291"/>
    <mergeCell ref="H291:I291"/>
    <mergeCell ref="D290:E290"/>
    <mergeCell ref="D291:E291"/>
    <mergeCell ref="D292:I292"/>
    <mergeCell ref="F282:G282"/>
    <mergeCell ref="H282:I282"/>
    <mergeCell ref="F283:G283"/>
    <mergeCell ref="D296:E296"/>
    <mergeCell ref="F296:G296"/>
    <mergeCell ref="H296:I296"/>
    <mergeCell ref="D297:E297"/>
    <mergeCell ref="F18:G18"/>
    <mergeCell ref="H18:I18"/>
    <mergeCell ref="F24:G24"/>
    <mergeCell ref="H24:I24"/>
    <mergeCell ref="F25:G25"/>
    <mergeCell ref="H25:I25"/>
    <mergeCell ref="D26:E26"/>
    <mergeCell ref="F26:G26"/>
    <mergeCell ref="H26:I26"/>
    <mergeCell ref="F22:G22"/>
    <mergeCell ref="H22:I22"/>
    <mergeCell ref="F23:G23"/>
    <mergeCell ref="H23:I23"/>
    <mergeCell ref="D24:E24"/>
    <mergeCell ref="D25:E25"/>
    <mergeCell ref="C322:E322"/>
    <mergeCell ref="B327:E327"/>
    <mergeCell ref="H1:I1"/>
    <mergeCell ref="H2:I2"/>
    <mergeCell ref="H3:I3"/>
    <mergeCell ref="F5:F7"/>
    <mergeCell ref="A6:A10"/>
    <mergeCell ref="D20:I20"/>
    <mergeCell ref="F1:F3"/>
    <mergeCell ref="D19:E19"/>
    <mergeCell ref="F19:G19"/>
    <mergeCell ref="H19:I19"/>
    <mergeCell ref="F14:G14"/>
    <mergeCell ref="H14:I14"/>
    <mergeCell ref="F15:G15"/>
    <mergeCell ref="H15:I15"/>
    <mergeCell ref="D16:E16"/>
    <mergeCell ref="F16:G16"/>
    <mergeCell ref="H16:I16"/>
    <mergeCell ref="D17:E17"/>
    <mergeCell ref="F17:G17"/>
    <mergeCell ref="B12:I12"/>
    <mergeCell ref="H17:I17"/>
    <mergeCell ref="D18:E18"/>
  </mergeCells>
  <dataValidations disablePrompts="1" count="1">
    <dataValidation type="list" errorStyle="warning" showInputMessage="1" showErrorMessage="1" error="ESCOLHA UMA ORIGEM DE PREÇOS VÁLIDA" prompt="ESCOLHA UMA ORIGEM DE PREÇOS" sqref="E1:E11">
      <formula1>"SINAPI,SINAPI-I,CPOS,COMPOSIÇÃO,COTAÇÃO"</formula1>
    </dataValidation>
  </dataValidations>
  <pageMargins left="0.51181102362204722" right="0.51181102362204722" top="0.78740157480314965" bottom="0.78740157480314965" header="0.31496062992125984" footer="0.31496062992125984"/>
  <pageSetup paperSize="9" scale="85" orientation="portrait" verticalDpi="4294967293" r:id="rId1"/>
  <headerFooter>
    <oddFooter>&amp;L&amp;D&amp;C&amp;F&amp;RPagina &amp;P de &amp;N</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K69"/>
  <sheetViews>
    <sheetView view="pageBreakPreview" zoomScaleNormal="100" zoomScaleSheetLayoutView="100" workbookViewId="0">
      <selection activeCell="C64" sqref="C64"/>
    </sheetView>
  </sheetViews>
  <sheetFormatPr defaultRowHeight="15" x14ac:dyDescent="0.25"/>
  <cols>
    <col min="1" max="1" width="9" style="231"/>
    <col min="2" max="2" width="11.5" style="231" customWidth="1"/>
    <col min="3" max="3" width="19.125" style="231" customWidth="1"/>
    <col min="4" max="4" width="3.375" style="231" bestFit="1" customWidth="1"/>
    <col min="5" max="5" width="9" style="231"/>
    <col min="6" max="6" width="11.875" style="231" bestFit="1" customWidth="1"/>
    <col min="7" max="10" width="9" style="231"/>
    <col min="11" max="11" width="14.375" style="231" customWidth="1"/>
    <col min="12" max="16384" width="9" style="231"/>
  </cols>
  <sheetData>
    <row r="1" spans="1:11" ht="15.75" thickTop="1" x14ac:dyDescent="0.25">
      <c r="A1" s="399" t="str">
        <f>INFO!B2</f>
        <v>PREFEITURA MUNICIPAL DE TIETE</v>
      </c>
      <c r="B1" s="400"/>
      <c r="C1" s="400"/>
      <c r="D1" s="400"/>
      <c r="E1" s="400"/>
      <c r="F1" s="400"/>
      <c r="G1" s="400"/>
      <c r="H1" s="400"/>
      <c r="I1" s="400"/>
      <c r="J1" s="400"/>
      <c r="K1" s="401"/>
    </row>
    <row r="2" spans="1:11" ht="15.75" thickBot="1" x14ac:dyDescent="0.3">
      <c r="A2" s="402" t="s">
        <v>273</v>
      </c>
      <c r="B2" s="403"/>
      <c r="C2" s="403"/>
      <c r="D2" s="403"/>
      <c r="E2" s="403"/>
      <c r="F2" s="403"/>
      <c r="G2" s="403"/>
      <c r="H2" s="403"/>
      <c r="I2" s="403"/>
      <c r="J2" s="403"/>
      <c r="K2" s="404"/>
    </row>
    <row r="3" spans="1:11" ht="45" customHeight="1" thickTop="1" x14ac:dyDescent="0.25">
      <c r="A3" s="232" t="s">
        <v>274</v>
      </c>
      <c r="B3" s="405" t="str">
        <f>INFO!B11</f>
        <v>REFORMA PARQUE ECOLÓGICO CORNÉLIO PIRES-ETAPA 01</v>
      </c>
      <c r="C3" s="405"/>
      <c r="D3" s="406"/>
      <c r="E3" s="232" t="s">
        <v>275</v>
      </c>
      <c r="F3" s="233" t="str">
        <f>INFO!B20</f>
        <v>ANTONIO CARLOS FARINA JUNIOR</v>
      </c>
      <c r="G3" s="234"/>
      <c r="H3" s="235"/>
      <c r="I3" s="236"/>
      <c r="J3" s="236"/>
      <c r="K3" s="407" t="str">
        <f>INFO!B17</f>
        <v>REVISÃO 01</v>
      </c>
    </row>
    <row r="4" spans="1:11" ht="15.75" x14ac:dyDescent="0.25">
      <c r="A4" s="237" t="s">
        <v>276</v>
      </c>
      <c r="B4" s="238" t="str">
        <f>INFO!B12</f>
        <v>ESTR. MUN. ABÍLIO BERTOLA, TIETÊ - SP, 18530-000</v>
      </c>
      <c r="C4" s="238"/>
      <c r="D4" s="238"/>
      <c r="E4" s="237" t="s">
        <v>46</v>
      </c>
      <c r="F4" s="239">
        <f>INFO!B21</f>
        <v>5069397510</v>
      </c>
      <c r="G4" s="240"/>
      <c r="H4" s="241"/>
      <c r="I4" s="242"/>
      <c r="J4" s="242"/>
      <c r="K4" s="408"/>
    </row>
    <row r="5" spans="1:11" ht="16.5" thickBot="1" x14ac:dyDescent="0.3">
      <c r="A5" s="243"/>
      <c r="B5" s="244"/>
      <c r="C5" s="244"/>
      <c r="D5" s="244"/>
      <c r="E5" s="243" t="s">
        <v>277</v>
      </c>
      <c r="F5" s="245" t="str">
        <f>INFO!B22</f>
        <v>28027230220334724</v>
      </c>
      <c r="G5" s="246"/>
      <c r="H5" s="247"/>
      <c r="I5" s="248"/>
      <c r="J5" s="248"/>
      <c r="K5" s="409"/>
    </row>
    <row r="6" spans="1:11" ht="15.75" thickTop="1" x14ac:dyDescent="0.25">
      <c r="A6" s="242"/>
      <c r="B6" s="242"/>
      <c r="C6" s="242"/>
      <c r="D6" s="242"/>
      <c r="E6" s="242"/>
      <c r="F6" s="242"/>
      <c r="G6" s="242"/>
      <c r="H6" s="242"/>
      <c r="I6" s="242"/>
      <c r="J6" s="242"/>
      <c r="K6" s="242"/>
    </row>
    <row r="7" spans="1:11" x14ac:dyDescent="0.25">
      <c r="A7" s="249" t="s">
        <v>278</v>
      </c>
      <c r="B7" s="242"/>
      <c r="C7" s="250">
        <v>4</v>
      </c>
      <c r="D7" s="242" t="s">
        <v>279</v>
      </c>
      <c r="E7" s="242"/>
      <c r="F7" s="242"/>
      <c r="G7" s="242"/>
      <c r="H7" s="242"/>
      <c r="I7" s="242"/>
      <c r="J7" s="242"/>
      <c r="K7" s="242"/>
    </row>
    <row r="8" spans="1:11" x14ac:dyDescent="0.25">
      <c r="A8" s="242"/>
      <c r="B8" s="242"/>
      <c r="C8" s="242"/>
      <c r="D8" s="242"/>
      <c r="E8" s="242"/>
      <c r="F8" s="242"/>
      <c r="G8" s="242"/>
      <c r="H8" s="242"/>
      <c r="I8" s="242"/>
      <c r="J8" s="242"/>
      <c r="K8" s="242"/>
    </row>
    <row r="9" spans="1:11" x14ac:dyDescent="0.25">
      <c r="A9" s="242"/>
      <c r="B9" s="242"/>
      <c r="C9" s="242"/>
      <c r="D9" s="242"/>
      <c r="E9" s="242"/>
      <c r="F9" s="242"/>
      <c r="G9" s="242"/>
      <c r="H9" s="242"/>
      <c r="I9" s="242"/>
      <c r="J9" s="242"/>
      <c r="K9" s="242"/>
    </row>
    <row r="10" spans="1:11" x14ac:dyDescent="0.25">
      <c r="A10" s="242"/>
      <c r="B10" s="242"/>
      <c r="C10" s="242"/>
      <c r="D10" s="242"/>
      <c r="E10" s="242"/>
      <c r="F10" s="242"/>
      <c r="G10" s="242"/>
      <c r="H10" s="242"/>
      <c r="I10" s="242"/>
      <c r="J10" s="242"/>
      <c r="K10" s="242"/>
    </row>
    <row r="11" spans="1:11" x14ac:dyDescent="0.25">
      <c r="A11" s="242"/>
      <c r="B11" s="242"/>
      <c r="C11" s="242"/>
      <c r="D11" s="242"/>
      <c r="E11" s="242"/>
      <c r="F11" s="242"/>
      <c r="G11" s="242"/>
      <c r="H11" s="242"/>
      <c r="I11" s="242"/>
      <c r="J11" s="242"/>
      <c r="K11" s="242"/>
    </row>
    <row r="12" spans="1:11" x14ac:dyDescent="0.25">
      <c r="A12" s="242"/>
      <c r="B12" s="242"/>
      <c r="C12" s="242"/>
      <c r="D12" s="242"/>
      <c r="E12" s="242"/>
      <c r="F12" s="242"/>
      <c r="G12" s="242"/>
      <c r="H12" s="242"/>
      <c r="I12" s="242"/>
      <c r="J12" s="242"/>
      <c r="K12" s="242"/>
    </row>
    <row r="13" spans="1:11" x14ac:dyDescent="0.25">
      <c r="A13" s="242"/>
      <c r="B13" s="242"/>
      <c r="C13" s="242"/>
      <c r="D13" s="242"/>
      <c r="E13" s="242"/>
      <c r="F13" s="242"/>
      <c r="G13" s="242"/>
      <c r="H13" s="242"/>
      <c r="I13" s="242"/>
      <c r="J13" s="242"/>
      <c r="K13" s="242"/>
    </row>
    <row r="14" spans="1:11" x14ac:dyDescent="0.25">
      <c r="A14" s="242"/>
      <c r="B14" s="242"/>
      <c r="C14" s="242"/>
      <c r="D14" s="242"/>
      <c r="E14" s="242"/>
      <c r="F14" s="242"/>
      <c r="G14" s="242"/>
      <c r="H14" s="242"/>
      <c r="I14" s="242"/>
      <c r="J14" s="242"/>
      <c r="K14" s="242"/>
    </row>
    <row r="15" spans="1:11" x14ac:dyDescent="0.25">
      <c r="A15" s="242"/>
      <c r="B15" s="242"/>
      <c r="C15" s="242"/>
      <c r="D15" s="242"/>
      <c r="E15" s="242"/>
      <c r="F15" s="242"/>
      <c r="G15" s="242"/>
      <c r="H15" s="242"/>
      <c r="I15" s="242"/>
      <c r="J15" s="242"/>
      <c r="K15" s="242"/>
    </row>
    <row r="16" spans="1:11" x14ac:dyDescent="0.25">
      <c r="A16" s="242"/>
      <c r="B16" s="242"/>
      <c r="C16" s="242"/>
      <c r="D16" s="242"/>
      <c r="E16" s="242"/>
      <c r="F16" s="242"/>
      <c r="G16" s="242"/>
      <c r="H16" s="242"/>
      <c r="I16" s="242"/>
      <c r="J16" s="242"/>
      <c r="K16" s="242"/>
    </row>
    <row r="17" spans="1:11" x14ac:dyDescent="0.25">
      <c r="A17" s="242"/>
      <c r="B17" s="242"/>
      <c r="C17" s="242"/>
      <c r="D17" s="242"/>
      <c r="E17" s="242"/>
      <c r="F17" s="242"/>
      <c r="G17" s="242"/>
      <c r="H17" s="242"/>
      <c r="I17" s="242"/>
      <c r="J17" s="242"/>
      <c r="K17" s="242"/>
    </row>
    <row r="18" spans="1:11" x14ac:dyDescent="0.25">
      <c r="A18" s="242"/>
      <c r="B18" s="242"/>
      <c r="C18" s="242"/>
      <c r="D18" s="242"/>
      <c r="E18" s="242"/>
      <c r="F18" s="242"/>
      <c r="G18" s="242"/>
      <c r="H18" s="242"/>
      <c r="I18" s="242"/>
      <c r="J18" s="242"/>
      <c r="K18" s="242"/>
    </row>
    <row r="19" spans="1:11" x14ac:dyDescent="0.25">
      <c r="A19" s="242"/>
      <c r="B19" s="242"/>
      <c r="C19" s="242"/>
      <c r="D19" s="242"/>
      <c r="E19" s="242"/>
      <c r="F19" s="242"/>
      <c r="G19" s="242"/>
      <c r="H19" s="242"/>
      <c r="I19" s="242"/>
      <c r="J19" s="242"/>
      <c r="K19" s="242"/>
    </row>
    <row r="20" spans="1:11" x14ac:dyDescent="0.25">
      <c r="A20" s="242"/>
      <c r="B20" s="242"/>
      <c r="C20" s="242"/>
      <c r="D20" s="242"/>
      <c r="E20" s="242"/>
      <c r="F20" s="242"/>
      <c r="G20" s="242"/>
      <c r="H20" s="242"/>
      <c r="I20" s="242"/>
      <c r="J20" s="242"/>
      <c r="K20" s="242"/>
    </row>
    <row r="21" spans="1:11" x14ac:dyDescent="0.25">
      <c r="A21" s="242"/>
      <c r="B21" s="242"/>
      <c r="C21" s="242"/>
      <c r="D21" s="242"/>
      <c r="E21" s="242"/>
      <c r="F21" s="242"/>
      <c r="G21" s="242"/>
      <c r="H21" s="242"/>
      <c r="I21" s="242"/>
      <c r="J21" s="242"/>
      <c r="K21" s="242"/>
    </row>
    <row r="22" spans="1:11" x14ac:dyDescent="0.25">
      <c r="A22" s="242"/>
      <c r="B22" s="242"/>
      <c r="C22" s="242"/>
      <c r="D22" s="242"/>
      <c r="E22" s="242"/>
      <c r="F22" s="242"/>
      <c r="G22" s="242"/>
      <c r="H22" s="242"/>
      <c r="I22" s="242"/>
      <c r="J22" s="242"/>
      <c r="K22" s="242"/>
    </row>
    <row r="23" spans="1:11" x14ac:dyDescent="0.25">
      <c r="A23" s="242"/>
      <c r="B23" s="242"/>
      <c r="C23" s="242"/>
      <c r="D23" s="242"/>
      <c r="E23" s="242"/>
      <c r="F23" s="242"/>
      <c r="G23" s="242"/>
      <c r="H23" s="242"/>
      <c r="I23" s="242"/>
      <c r="J23" s="242"/>
      <c r="K23" s="242"/>
    </row>
    <row r="24" spans="1:11" x14ac:dyDescent="0.25">
      <c r="A24" s="242"/>
      <c r="B24" s="242"/>
      <c r="C24" s="242"/>
      <c r="D24" s="242"/>
      <c r="E24" s="242"/>
      <c r="F24" s="242"/>
      <c r="G24" s="242"/>
      <c r="H24" s="242"/>
      <c r="I24" s="242"/>
      <c r="J24" s="242"/>
      <c r="K24" s="242"/>
    </row>
    <row r="25" spans="1:11" x14ac:dyDescent="0.25">
      <c r="A25" s="242"/>
      <c r="B25" s="242"/>
      <c r="C25" s="242"/>
      <c r="D25" s="242"/>
      <c r="E25" s="242"/>
      <c r="F25" s="242"/>
      <c r="G25" s="242"/>
      <c r="H25" s="242"/>
      <c r="I25" s="242"/>
      <c r="J25" s="242"/>
      <c r="K25" s="242"/>
    </row>
    <row r="26" spans="1:11" x14ac:dyDescent="0.25">
      <c r="A26" s="242"/>
      <c r="B26" s="242"/>
      <c r="C26" s="242"/>
      <c r="D26" s="242"/>
      <c r="E26" s="242"/>
      <c r="F26" s="242"/>
      <c r="G26" s="242"/>
      <c r="H26" s="242"/>
      <c r="I26" s="242"/>
      <c r="J26" s="242"/>
      <c r="K26" s="242"/>
    </row>
    <row r="27" spans="1:11" x14ac:dyDescent="0.25">
      <c r="A27" s="242"/>
      <c r="B27" s="242"/>
      <c r="C27" s="242"/>
      <c r="D27" s="242"/>
      <c r="E27" s="242"/>
      <c r="F27" s="242"/>
      <c r="G27" s="242"/>
      <c r="H27" s="242"/>
      <c r="I27" s="242"/>
      <c r="J27" s="242"/>
      <c r="K27" s="242"/>
    </row>
    <row r="28" spans="1:11" x14ac:dyDescent="0.25">
      <c r="A28" s="242"/>
      <c r="B28" s="242"/>
      <c r="C28" s="242"/>
      <c r="D28" s="242"/>
      <c r="E28" s="242"/>
      <c r="F28" s="242"/>
      <c r="G28" s="242"/>
      <c r="H28" s="242"/>
      <c r="I28" s="242"/>
      <c r="J28" s="242"/>
      <c r="K28" s="242"/>
    </row>
    <row r="29" spans="1:11" x14ac:dyDescent="0.25">
      <c r="A29" s="242"/>
      <c r="B29" s="242"/>
      <c r="C29" s="242"/>
      <c r="D29" s="242"/>
      <c r="E29" s="242"/>
      <c r="F29" s="242"/>
      <c r="G29" s="242"/>
      <c r="H29" s="242"/>
      <c r="I29" s="242"/>
      <c r="J29" s="242"/>
      <c r="K29" s="242"/>
    </row>
    <row r="30" spans="1:11" x14ac:dyDescent="0.25">
      <c r="A30" s="249" t="s">
        <v>280</v>
      </c>
      <c r="B30" s="242"/>
      <c r="C30" s="250">
        <v>4.2</v>
      </c>
      <c r="D30" s="242"/>
      <c r="E30" s="242"/>
      <c r="F30" s="242"/>
      <c r="G30" s="242"/>
      <c r="H30" s="242"/>
      <c r="I30" s="242"/>
      <c r="J30" s="242"/>
      <c r="K30" s="242"/>
    </row>
    <row r="31" spans="1:11" x14ac:dyDescent="0.25">
      <c r="A31" s="242"/>
      <c r="B31" s="242"/>
      <c r="C31" s="242"/>
      <c r="D31" s="242"/>
      <c r="E31" s="242"/>
      <c r="F31" s="242"/>
      <c r="G31" s="242"/>
      <c r="H31" s="242"/>
      <c r="I31" s="242"/>
      <c r="J31" s="242"/>
      <c r="K31" s="242"/>
    </row>
    <row r="32" spans="1:11" x14ac:dyDescent="0.25">
      <c r="A32" s="242"/>
      <c r="B32" s="242"/>
      <c r="C32" s="242"/>
      <c r="D32" s="242"/>
      <c r="E32" s="242"/>
      <c r="F32" s="242"/>
      <c r="G32" s="242"/>
      <c r="H32" s="242"/>
      <c r="I32" s="242"/>
      <c r="J32" s="242"/>
      <c r="K32" s="242"/>
    </row>
    <row r="33" spans="1:11" x14ac:dyDescent="0.25">
      <c r="A33" s="242"/>
      <c r="B33" s="242"/>
      <c r="C33" s="242"/>
      <c r="D33" s="242"/>
      <c r="E33" s="242"/>
      <c r="F33" s="242"/>
      <c r="G33" s="242"/>
      <c r="H33" s="242"/>
      <c r="I33" s="242"/>
      <c r="J33" s="242"/>
      <c r="K33" s="242"/>
    </row>
    <row r="34" spans="1:11" x14ac:dyDescent="0.25">
      <c r="A34" s="242"/>
      <c r="B34" s="242"/>
      <c r="C34" s="242"/>
      <c r="D34" s="242"/>
      <c r="E34" s="242"/>
      <c r="F34" s="242"/>
      <c r="G34" s="242"/>
      <c r="H34" s="242"/>
      <c r="I34" s="242"/>
      <c r="J34" s="242"/>
      <c r="K34" s="242"/>
    </row>
    <row r="35" spans="1:11" x14ac:dyDescent="0.25">
      <c r="A35" s="242"/>
      <c r="B35" s="242"/>
      <c r="C35" s="242"/>
      <c r="D35" s="242"/>
      <c r="E35" s="242"/>
      <c r="F35" s="242"/>
      <c r="G35" s="242"/>
      <c r="H35" s="242"/>
      <c r="I35" s="242"/>
      <c r="J35" s="242"/>
      <c r="K35" s="242"/>
    </row>
    <row r="36" spans="1:11" x14ac:dyDescent="0.25">
      <c r="A36" s="242"/>
      <c r="B36" s="242"/>
      <c r="C36" s="242"/>
      <c r="D36" s="242"/>
      <c r="E36" s="242"/>
      <c r="F36" s="242"/>
      <c r="G36" s="242"/>
      <c r="H36" s="242"/>
      <c r="I36" s="242"/>
      <c r="J36" s="242"/>
      <c r="K36" s="242"/>
    </row>
    <row r="37" spans="1:11" x14ac:dyDescent="0.25">
      <c r="A37" s="242"/>
      <c r="B37" s="242"/>
      <c r="C37" s="242"/>
      <c r="D37" s="242"/>
      <c r="E37" s="242"/>
      <c r="F37" s="242"/>
      <c r="G37" s="242"/>
      <c r="H37" s="242"/>
      <c r="I37" s="242"/>
      <c r="J37" s="242"/>
      <c r="K37" s="242"/>
    </row>
    <row r="38" spans="1:11" x14ac:dyDescent="0.25">
      <c r="A38" s="242"/>
      <c r="B38" s="242"/>
      <c r="C38" s="242"/>
      <c r="D38" s="242"/>
      <c r="E38" s="242"/>
      <c r="F38" s="242"/>
      <c r="G38" s="242"/>
      <c r="H38" s="242"/>
      <c r="I38" s="242"/>
      <c r="J38" s="242"/>
      <c r="K38" s="242"/>
    </row>
    <row r="39" spans="1:11" x14ac:dyDescent="0.25">
      <c r="A39" s="242"/>
      <c r="B39" s="242"/>
      <c r="C39" s="242"/>
      <c r="D39" s="242"/>
      <c r="E39" s="242"/>
      <c r="F39" s="242"/>
      <c r="G39" s="242"/>
      <c r="H39" s="242"/>
      <c r="I39" s="242"/>
      <c r="J39" s="242"/>
      <c r="K39" s="242"/>
    </row>
    <row r="40" spans="1:11" x14ac:dyDescent="0.25">
      <c r="A40" s="242"/>
      <c r="B40" s="242"/>
      <c r="C40" s="242"/>
      <c r="D40" s="242"/>
      <c r="E40" s="242"/>
      <c r="F40" s="242"/>
      <c r="G40" s="242"/>
      <c r="H40" s="242"/>
      <c r="I40" s="242"/>
      <c r="J40" s="242"/>
      <c r="K40" s="242"/>
    </row>
    <row r="41" spans="1:11" x14ac:dyDescent="0.25">
      <c r="A41" s="242"/>
      <c r="B41" s="242"/>
      <c r="C41" s="242"/>
      <c r="D41" s="242"/>
      <c r="E41" s="242"/>
      <c r="F41" s="242"/>
      <c r="G41" s="242"/>
      <c r="H41" s="242"/>
      <c r="I41" s="242"/>
      <c r="J41" s="242"/>
      <c r="K41" s="242"/>
    </row>
    <row r="42" spans="1:11" x14ac:dyDescent="0.25">
      <c r="A42" s="242"/>
      <c r="B42" s="242"/>
      <c r="C42" s="242"/>
      <c r="D42" s="242"/>
      <c r="E42" s="242"/>
      <c r="F42" s="242"/>
      <c r="G42" s="242"/>
      <c r="H42" s="242"/>
      <c r="I42" s="242"/>
      <c r="J42" s="242"/>
      <c r="K42" s="242"/>
    </row>
    <row r="43" spans="1:11" x14ac:dyDescent="0.25">
      <c r="A43" s="242"/>
      <c r="B43" s="242"/>
      <c r="C43" s="242"/>
      <c r="D43" s="242"/>
      <c r="E43" s="242"/>
      <c r="F43" s="242"/>
      <c r="G43" s="242"/>
      <c r="H43" s="242"/>
      <c r="I43" s="242"/>
      <c r="J43" s="242"/>
      <c r="K43" s="242"/>
    </row>
    <row r="44" spans="1:11" x14ac:dyDescent="0.25">
      <c r="A44" s="242"/>
      <c r="B44" s="242"/>
      <c r="C44" s="242"/>
      <c r="D44" s="242"/>
      <c r="E44" s="242"/>
      <c r="F44" s="242"/>
      <c r="G44" s="242"/>
      <c r="H44" s="242"/>
      <c r="I44" s="242"/>
      <c r="J44" s="242"/>
      <c r="K44" s="242"/>
    </row>
    <row r="45" spans="1:11" x14ac:dyDescent="0.25">
      <c r="A45" s="242"/>
      <c r="B45" s="242"/>
      <c r="C45" s="242"/>
      <c r="D45" s="242"/>
      <c r="E45" s="242"/>
      <c r="F45" s="242"/>
      <c r="G45" s="242"/>
      <c r="H45" s="242"/>
      <c r="I45" s="242"/>
      <c r="J45" s="242"/>
      <c r="K45" s="242"/>
    </row>
    <row r="46" spans="1:11" x14ac:dyDescent="0.25">
      <c r="A46" s="242"/>
      <c r="B46" s="242"/>
      <c r="C46" s="242"/>
      <c r="D46" s="242"/>
      <c r="E46" s="242"/>
      <c r="F46" s="242"/>
      <c r="G46" s="242"/>
      <c r="H46" s="242"/>
      <c r="I46" s="242"/>
      <c r="J46" s="242"/>
      <c r="K46" s="242"/>
    </row>
    <row r="47" spans="1:11" x14ac:dyDescent="0.25">
      <c r="A47" s="242"/>
      <c r="B47" s="242"/>
      <c r="C47" s="242"/>
      <c r="D47" s="242"/>
      <c r="E47" s="242"/>
      <c r="F47" s="242"/>
      <c r="G47" s="242"/>
      <c r="H47" s="242"/>
      <c r="I47" s="242"/>
      <c r="J47" s="242"/>
      <c r="K47" s="242"/>
    </row>
    <row r="48" spans="1:11" x14ac:dyDescent="0.25">
      <c r="A48" s="242"/>
      <c r="B48" s="242"/>
      <c r="C48" s="242"/>
      <c r="D48" s="242"/>
      <c r="E48" s="242"/>
      <c r="F48" s="242"/>
      <c r="G48" s="242"/>
      <c r="H48" s="242"/>
      <c r="I48" s="242"/>
      <c r="J48" s="242"/>
      <c r="K48" s="242"/>
    </row>
    <row r="49" spans="1:11" x14ac:dyDescent="0.25">
      <c r="A49" s="242"/>
      <c r="B49" s="242"/>
      <c r="C49" s="242"/>
      <c r="D49" s="242"/>
      <c r="E49" s="242"/>
      <c r="F49" s="242"/>
      <c r="G49" s="242"/>
      <c r="H49" s="242"/>
      <c r="I49" s="242"/>
      <c r="J49" s="242"/>
      <c r="K49" s="242"/>
    </row>
    <row r="50" spans="1:11" x14ac:dyDescent="0.25">
      <c r="A50" s="242"/>
      <c r="B50" s="242"/>
      <c r="C50" s="242"/>
      <c r="D50" s="242"/>
      <c r="E50" s="242"/>
      <c r="F50" s="242"/>
      <c r="G50" s="242"/>
      <c r="H50" s="242"/>
      <c r="I50" s="242"/>
      <c r="J50" s="242"/>
      <c r="K50" s="242"/>
    </row>
    <row r="51" spans="1:11" x14ac:dyDescent="0.25">
      <c r="A51" s="242"/>
      <c r="B51" s="242"/>
      <c r="C51" s="242"/>
      <c r="D51" s="242"/>
      <c r="E51" s="242"/>
      <c r="F51" s="242"/>
      <c r="G51" s="242"/>
      <c r="H51" s="242"/>
      <c r="I51" s="242"/>
      <c r="J51" s="242"/>
      <c r="K51" s="242"/>
    </row>
    <row r="52" spans="1:11" x14ac:dyDescent="0.25">
      <c r="A52" s="242"/>
      <c r="B52" s="242"/>
      <c r="C52" s="242"/>
      <c r="D52" s="242"/>
      <c r="E52" s="242"/>
      <c r="F52" s="242"/>
      <c r="G52" s="242"/>
      <c r="H52" s="242"/>
      <c r="I52" s="242"/>
      <c r="J52" s="242"/>
      <c r="K52" s="242"/>
    </row>
    <row r="53" spans="1:11" x14ac:dyDescent="0.25">
      <c r="A53" s="242"/>
      <c r="B53" s="242"/>
      <c r="C53" s="242"/>
      <c r="D53" s="242"/>
      <c r="E53" s="242"/>
      <c r="F53" s="242"/>
      <c r="G53" s="242"/>
      <c r="H53" s="242"/>
      <c r="I53" s="242"/>
      <c r="J53" s="242"/>
      <c r="K53" s="242"/>
    </row>
    <row r="54" spans="1:11" x14ac:dyDescent="0.25">
      <c r="A54" s="242"/>
      <c r="B54" s="242"/>
      <c r="C54" s="242"/>
      <c r="D54" s="242"/>
      <c r="E54" s="242"/>
      <c r="F54" s="242"/>
      <c r="G54" s="242"/>
      <c r="H54" s="242"/>
      <c r="I54" s="242"/>
      <c r="J54" s="242"/>
      <c r="K54" s="242"/>
    </row>
    <row r="55" spans="1:11" x14ac:dyDescent="0.25">
      <c r="A55" s="242"/>
      <c r="B55" s="242"/>
      <c r="C55" s="242"/>
      <c r="D55" s="242"/>
      <c r="E55" s="242"/>
      <c r="F55" s="242"/>
      <c r="G55" s="242"/>
      <c r="H55" s="242"/>
      <c r="I55" s="242"/>
      <c r="J55" s="242"/>
      <c r="K55" s="242"/>
    </row>
    <row r="56" spans="1:11" x14ac:dyDescent="0.25">
      <c r="A56" s="242"/>
      <c r="B56" s="242"/>
      <c r="C56" s="242"/>
      <c r="D56" s="242"/>
      <c r="E56" s="242"/>
      <c r="F56" s="242"/>
      <c r="G56" s="242"/>
      <c r="H56" s="242"/>
      <c r="I56" s="242"/>
      <c r="J56" s="242"/>
      <c r="K56" s="242"/>
    </row>
    <row r="57" spans="1:11" x14ac:dyDescent="0.25">
      <c r="A57" s="242"/>
      <c r="B57" s="242"/>
      <c r="C57" s="242"/>
      <c r="D57" s="242"/>
      <c r="E57" s="242"/>
      <c r="F57" s="242"/>
      <c r="G57" s="242"/>
      <c r="H57" s="242"/>
      <c r="I57" s="242"/>
      <c r="J57" s="242"/>
      <c r="K57" s="242"/>
    </row>
    <row r="58" spans="1:11" x14ac:dyDescent="0.25">
      <c r="A58" s="242"/>
      <c r="B58" s="242"/>
      <c r="C58" s="242"/>
      <c r="D58" s="242"/>
      <c r="E58" s="242"/>
      <c r="F58" s="242"/>
      <c r="G58" s="242"/>
      <c r="H58" s="242"/>
      <c r="I58" s="242"/>
      <c r="J58" s="242"/>
      <c r="K58" s="242"/>
    </row>
    <row r="59" spans="1:11" x14ac:dyDescent="0.25">
      <c r="A59" s="242"/>
      <c r="B59" s="242"/>
      <c r="C59" s="242"/>
      <c r="D59" s="242"/>
      <c r="E59" s="242"/>
      <c r="F59" s="242"/>
      <c r="G59" s="242"/>
      <c r="H59" s="242"/>
      <c r="I59" s="242"/>
      <c r="J59" s="242"/>
      <c r="K59" s="242"/>
    </row>
    <row r="60" spans="1:11" x14ac:dyDescent="0.25">
      <c r="A60" s="242"/>
      <c r="B60" s="54"/>
      <c r="C60" s="54"/>
      <c r="D60" s="54"/>
      <c r="E60" s="54"/>
      <c r="F60" s="2"/>
      <c r="G60" s="14"/>
      <c r="H60" s="14"/>
      <c r="I60" s="14"/>
      <c r="J60" s="14"/>
      <c r="K60" s="242"/>
    </row>
    <row r="61" spans="1:11" x14ac:dyDescent="0.25">
      <c r="A61" s="242"/>
      <c r="B61" s="313" t="s">
        <v>207</v>
      </c>
      <c r="C61" s="313"/>
      <c r="D61" s="356"/>
      <c r="E61" s="356"/>
      <c r="F61" s="2"/>
      <c r="G61" s="70" t="s">
        <v>225</v>
      </c>
      <c r="H61" s="70"/>
      <c r="I61" s="70"/>
      <c r="J61" s="71"/>
      <c r="K61" s="242"/>
    </row>
    <row r="62" spans="1:11" x14ac:dyDescent="0.25">
      <c r="A62" s="242"/>
      <c r="B62" s="56" t="s">
        <v>140</v>
      </c>
      <c r="C62" s="57" t="str">
        <f>INFO!$B$20</f>
        <v>ANTONIO CARLOS FARINA JUNIOR</v>
      </c>
      <c r="D62" s="58"/>
      <c r="E62" s="58"/>
      <c r="F62" s="2"/>
      <c r="G62" s="56" t="s">
        <v>140</v>
      </c>
      <c r="H62" s="57" t="str">
        <f>INFO!$B$26</f>
        <v>ÁLVARO FLORIAM GEBRAIEL BELLAZ</v>
      </c>
      <c r="I62" s="58"/>
      <c r="J62" s="58"/>
      <c r="K62" s="242"/>
    </row>
    <row r="63" spans="1:11" x14ac:dyDescent="0.25">
      <c r="A63" s="242"/>
      <c r="B63" s="56" t="s">
        <v>141</v>
      </c>
      <c r="C63" s="59">
        <f>INFO!$B$21</f>
        <v>5069397510</v>
      </c>
      <c r="D63" s="58"/>
      <c r="E63" s="58"/>
      <c r="F63" s="2"/>
      <c r="G63" s="60" t="str">
        <f>INFO!$B$27</f>
        <v>SECRETÁRIO DE OBRAS</v>
      </c>
      <c r="H63" s="59"/>
      <c r="I63" s="58"/>
      <c r="J63" s="58"/>
      <c r="K63" s="242"/>
    </row>
    <row r="64" spans="1:11" x14ac:dyDescent="0.25">
      <c r="A64" s="242"/>
      <c r="B64" s="56" t="s">
        <v>47</v>
      </c>
      <c r="C64" s="57" t="str">
        <f>INFO!$B$22</f>
        <v>28027230220334724</v>
      </c>
      <c r="D64" s="58"/>
      <c r="E64" s="58"/>
      <c r="F64" s="2"/>
      <c r="G64" s="2"/>
      <c r="H64" s="2"/>
      <c r="I64" s="2"/>
      <c r="J64" s="2"/>
      <c r="K64" s="242"/>
    </row>
    <row r="65" spans="1:11" x14ac:dyDescent="0.25">
      <c r="A65" s="242"/>
      <c r="B65" s="242"/>
      <c r="C65" s="242"/>
      <c r="D65" s="242"/>
      <c r="E65" s="242"/>
      <c r="F65" s="242"/>
      <c r="G65" s="242"/>
      <c r="H65" s="242"/>
      <c r="I65" s="242"/>
      <c r="J65" s="242"/>
      <c r="K65" s="242"/>
    </row>
    <row r="66" spans="1:11" x14ac:dyDescent="0.25">
      <c r="A66" s="242"/>
      <c r="B66" s="242"/>
      <c r="C66" s="242"/>
      <c r="D66" s="242"/>
      <c r="E66" s="242"/>
      <c r="F66" s="242"/>
      <c r="G66" s="242"/>
      <c r="H66" s="242"/>
      <c r="I66" s="242"/>
      <c r="J66" s="242"/>
      <c r="K66" s="242"/>
    </row>
    <row r="67" spans="1:11" x14ac:dyDescent="0.25">
      <c r="A67" s="242"/>
      <c r="B67" s="242"/>
      <c r="C67" s="242"/>
      <c r="D67" s="242"/>
      <c r="E67" s="242"/>
      <c r="F67" s="242"/>
      <c r="G67" s="242"/>
      <c r="H67" s="242"/>
      <c r="I67" s="242"/>
      <c r="J67" s="242"/>
      <c r="K67" s="242"/>
    </row>
    <row r="68" spans="1:11" x14ac:dyDescent="0.25">
      <c r="A68" s="242"/>
      <c r="B68" s="242"/>
      <c r="C68" s="242"/>
      <c r="D68" s="242"/>
      <c r="E68" s="242"/>
      <c r="F68" s="242"/>
      <c r="G68" s="242"/>
      <c r="H68" s="242"/>
      <c r="I68" s="242"/>
      <c r="J68" s="242"/>
      <c r="K68" s="242"/>
    </row>
    <row r="69" spans="1:11" x14ac:dyDescent="0.25">
      <c r="A69" s="242"/>
      <c r="B69" s="242"/>
      <c r="C69" s="242"/>
      <c r="D69" s="242"/>
      <c r="E69" s="242"/>
      <c r="F69" s="242"/>
      <c r="G69" s="242"/>
      <c r="H69" s="242"/>
      <c r="I69" s="242"/>
      <c r="J69" s="242"/>
      <c r="K69" s="242"/>
    </row>
  </sheetData>
  <mergeCells count="5">
    <mergeCell ref="A1:K1"/>
    <mergeCell ref="A2:K2"/>
    <mergeCell ref="B3:D3"/>
    <mergeCell ref="K3:K5"/>
    <mergeCell ref="B61:E61"/>
  </mergeCells>
  <pageMargins left="0.511811024" right="0.511811024" top="0.78740157499999996" bottom="0.78740157499999996" header="0.31496062000000002" footer="0.31496062000000002"/>
  <pageSetup paperSize="9" scale="70"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15</vt:i4>
      </vt:variant>
    </vt:vector>
  </HeadingPairs>
  <TitlesOfParts>
    <vt:vector size="23" baseType="lpstr">
      <vt:lpstr>INFO</vt:lpstr>
      <vt:lpstr>BDI</vt:lpstr>
      <vt:lpstr>PLANILHA</vt:lpstr>
      <vt:lpstr>MEMORIA</vt:lpstr>
      <vt:lpstr>CRONOGRAMA</vt:lpstr>
      <vt:lpstr>COMPOSICOES</vt:lpstr>
      <vt:lpstr>COTACOES</vt:lpstr>
      <vt:lpstr>MAPA BF</vt:lpstr>
      <vt:lpstr>BDI!Area_de_impressao</vt:lpstr>
      <vt:lpstr>COMPOSICOES!Area_de_impressao</vt:lpstr>
      <vt:lpstr>COTACOES!Area_de_impressao</vt:lpstr>
      <vt:lpstr>CRONOGRAMA!Area_de_impressao</vt:lpstr>
      <vt:lpstr>INFO!Area_de_impressao</vt:lpstr>
      <vt:lpstr>'MAPA BF'!Area_de_impressao</vt:lpstr>
      <vt:lpstr>MEMORIA!Area_de_impressao</vt:lpstr>
      <vt:lpstr>PLANILHA!Area_de_impressao</vt:lpstr>
      <vt:lpstr>BDI!Print_Area</vt:lpstr>
      <vt:lpstr>INFO!Print_Area</vt:lpstr>
      <vt:lpstr>tipoobra</vt:lpstr>
      <vt:lpstr>COMPOSICOES!Titulos_de_impressao</vt:lpstr>
      <vt:lpstr>COTACOES!Titulos_de_impressao</vt:lpstr>
      <vt:lpstr>MEMORIA!Titulos_de_impressao</vt:lpstr>
      <vt:lpstr>PLANILHA!Titulos_de_impressao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Prefeitura-Tietê</cp:lastModifiedBy>
  <cp:revision>0</cp:revision>
  <cp:lastPrinted>2022-07-20T01:15:16Z</cp:lastPrinted>
  <dcterms:created xsi:type="dcterms:W3CDTF">2021-10-27T05:42:30Z</dcterms:created>
  <dcterms:modified xsi:type="dcterms:W3CDTF">2022-08-19T16:39:39Z</dcterms:modified>
</cp:coreProperties>
</file>